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년 계약\1. 경기역사문화유산원\1. 발주계약\북한산성 행궁지 발굴조사 정비(9차) 공사\"/>
    </mc:Choice>
  </mc:AlternateContent>
  <bookViews>
    <workbookView xWindow="14505" yWindow="-15" windowWidth="14340" windowHeight="6270" firstSheet="1" activeTab="1"/>
  </bookViews>
  <sheets>
    <sheet name="심사결과" sheetId="11" state="hidden" r:id="rId1"/>
    <sheet name="원가계산서" sheetId="10" r:id="rId2"/>
    <sheet name="공종별집계표" sheetId="9" r:id="rId3"/>
    <sheet name="공종별내역서" sheetId="8" r:id="rId4"/>
  </sheets>
  <definedNames>
    <definedName name="_xlnm.Print_Area" localSheetId="3">공종별내역서!$A$1:$M$159</definedName>
    <definedName name="_xlnm.Print_Area" localSheetId="2">공종별집계표!$A$1:$M$29</definedName>
    <definedName name="_xlnm.Print_Area" localSheetId="0">심사결과!$A$1:$Q$29</definedName>
    <definedName name="_xlnm.Print_Area" localSheetId="1">원가계산서!$B$1:$G$30</definedName>
    <definedName name="_xlnm.Print_Titles" localSheetId="3">공종별내역서!$1:$3</definedName>
    <definedName name="_xlnm.Print_Titles" localSheetId="2">공종별집계표!$1:$4</definedName>
    <definedName name="_xlnm.Print_Titles" localSheetId="1">원가계산서!$1:$3</definedName>
  </definedNames>
  <calcPr calcId="162913" iterate="1"/>
</workbook>
</file>

<file path=xl/calcChain.xml><?xml version="1.0" encoding="utf-8"?>
<calcChain xmlns="http://schemas.openxmlformats.org/spreadsheetml/2006/main">
  <c r="I19" i="10" l="1"/>
  <c r="C25" i="11" l="1"/>
  <c r="E25" i="11" s="1"/>
  <c r="G23" i="11"/>
  <c r="C9" i="11"/>
  <c r="C22" i="11" s="1"/>
  <c r="C23" i="11" l="1"/>
  <c r="C24" i="11" s="1"/>
  <c r="C26" i="11" s="1"/>
  <c r="F25" i="10" l="1"/>
  <c r="D19" i="11" l="1"/>
  <c r="D14" i="11" l="1"/>
  <c r="E14" i="11" s="1"/>
  <c r="D16" i="11"/>
  <c r="E16" i="11" s="1"/>
  <c r="D13" i="11"/>
  <c r="E13" i="11" s="1"/>
  <c r="D10" i="11"/>
  <c r="D15" i="11" l="1"/>
  <c r="E15" i="11" s="1"/>
  <c r="D11" i="11"/>
  <c r="E11" i="11" s="1"/>
  <c r="E10" i="11"/>
  <c r="D12" i="11" l="1"/>
  <c r="E12" i="11" s="1"/>
  <c r="D8" i="11"/>
  <c r="D18" i="11" l="1"/>
  <c r="E18" i="11" s="1"/>
  <c r="E8" i="11"/>
  <c r="D17" i="11"/>
  <c r="F19" i="10"/>
  <c r="E17" i="11" l="1"/>
  <c r="D20" i="11" l="1"/>
  <c r="D21" i="11" l="1"/>
  <c r="E21" i="11" s="1"/>
  <c r="E20" i="11"/>
  <c r="D9" i="11" l="1"/>
  <c r="D22" i="11" s="1"/>
  <c r="E9" i="11" l="1"/>
  <c r="D23" i="11"/>
  <c r="E23" i="11" s="1"/>
  <c r="E22" i="11"/>
  <c r="D24" i="11" l="1"/>
  <c r="D26" i="11" l="1"/>
  <c r="E26" i="11" s="1"/>
  <c r="E24" i="11"/>
  <c r="G24" i="11" s="1"/>
</calcChain>
</file>

<file path=xl/sharedStrings.xml><?xml version="1.0" encoding="utf-8"?>
<sst xmlns="http://schemas.openxmlformats.org/spreadsheetml/2006/main" count="1314" uniqueCount="443">
  <si>
    <t>공 종 별 집 계 표</t>
  </si>
  <si>
    <t>품      명</t>
  </si>
  <si>
    <t>규      격</t>
  </si>
  <si>
    <t>단위</t>
  </si>
  <si>
    <t>수량</t>
  </si>
  <si>
    <t>재  료  비</t>
  </si>
  <si>
    <t>단  가</t>
  </si>
  <si>
    <t>금  액</t>
  </si>
  <si>
    <t>노  무  비</t>
  </si>
  <si>
    <t>경      비</t>
  </si>
  <si>
    <t>합      계</t>
  </si>
  <si>
    <t>비  고</t>
  </si>
  <si>
    <t>공종코드</t>
  </si>
  <si>
    <t>변수</t>
  </si>
  <si>
    <t>상위공종</t>
  </si>
  <si>
    <t>공종구분</t>
  </si>
  <si>
    <t>공종레벨</t>
  </si>
  <si>
    <t>공종소계</t>
  </si>
  <si>
    <t>원가계산서 연결금액</t>
  </si>
  <si>
    <t>품목코드</t>
  </si>
  <si>
    <t>설정</t>
  </si>
  <si>
    <t>일위</t>
  </si>
  <si>
    <t>단산</t>
  </si>
  <si>
    <t>자재</t>
  </si>
  <si>
    <t>손료적용</t>
  </si>
  <si>
    <t>손료저장</t>
  </si>
  <si>
    <t>적용율</t>
  </si>
  <si>
    <t>JUK1</t>
  </si>
  <si>
    <t>JUK2</t>
  </si>
  <si>
    <t>JUK3</t>
  </si>
  <si>
    <t>JUK4</t>
  </si>
  <si>
    <t>JUK5</t>
  </si>
  <si>
    <t>JUK6</t>
  </si>
  <si>
    <t>JUK7</t>
  </si>
  <si>
    <t>JUK8</t>
  </si>
  <si>
    <t>JUK9</t>
  </si>
  <si>
    <t>JUK10</t>
  </si>
  <si>
    <t>JUK11</t>
  </si>
  <si>
    <t>JUK12</t>
  </si>
  <si>
    <t>JUK13</t>
  </si>
  <si>
    <t>JUK14</t>
  </si>
  <si>
    <t>JUK15</t>
  </si>
  <si>
    <t>JUK16</t>
  </si>
  <si>
    <t>JUK17</t>
  </si>
  <si>
    <t>JUK18</t>
  </si>
  <si>
    <t>JUK19</t>
  </si>
  <si>
    <t>JUK20</t>
  </si>
  <si>
    <t>자재구분</t>
  </si>
  <si>
    <t>공종+자재</t>
  </si>
  <si>
    <t>고유번호</t>
  </si>
  <si>
    <t/>
  </si>
  <si>
    <t>01</t>
  </si>
  <si>
    <t>0101  1. 가설공사</t>
  </si>
  <si>
    <t>0101</t>
  </si>
  <si>
    <t>가설사무소 및 창고</t>
  </si>
  <si>
    <t>3×6</t>
  </si>
  <si>
    <t>개소</t>
  </si>
  <si>
    <t>58B30584C300873E33AE05E36A29400B</t>
  </si>
  <si>
    <t>T</t>
  </si>
  <si>
    <t>F</t>
  </si>
  <si>
    <t>010158B30584C300873E33AE05E36A29400B</t>
  </si>
  <si>
    <t>공사안내판설치</t>
  </si>
  <si>
    <t>EA</t>
  </si>
  <si>
    <t>5820557D5A008A7A5F2A017E6BE971</t>
  </si>
  <si>
    <t>01015820557D5A008A7A5F2A017E6BE971</t>
  </si>
  <si>
    <t>규준틀 설치</t>
  </si>
  <si>
    <t>평</t>
  </si>
  <si>
    <t>582075B70B0084A0D1DC08A084D833</t>
  </si>
  <si>
    <t>0101582075B70B0084A0D1DC08A084D833</t>
  </si>
  <si>
    <t>귀</t>
  </si>
  <si>
    <t>582075B70B0084A0D1DC08A358B7D3</t>
  </si>
  <si>
    <t>0101582075B70B0084A0D1DC08A358B7D3</t>
  </si>
  <si>
    <t>[ 합           계 ]</t>
  </si>
  <si>
    <t>TOTAL</t>
  </si>
  <si>
    <t>0102  2. 토공사</t>
  </si>
  <si>
    <t>0102</t>
  </si>
  <si>
    <t>잡목제거(H5.0m미만)</t>
  </si>
  <si>
    <t>집재거리 L=100m까지</t>
  </si>
  <si>
    <t>M2</t>
  </si>
  <si>
    <t>5803D55C030084D1419D0B2F1BE8C8</t>
  </si>
  <si>
    <t>01025803D55C030084D1419D0B2F1BE8C8</t>
  </si>
  <si>
    <t>예초 / 경사도 25˚이상</t>
  </si>
  <si>
    <t>연1회 깍기 기준</t>
  </si>
  <si>
    <t>5803D556F0008BFE92030B7E6411B0</t>
  </si>
  <si>
    <t>01025803D556F0008BFE92030B7E6411B0</t>
  </si>
  <si>
    <t>배수로준설</t>
  </si>
  <si>
    <t>기계50%, 인력50%</t>
  </si>
  <si>
    <t>M3</t>
  </si>
  <si>
    <t>58B30584C300873E33AE05E36A294007</t>
  </si>
  <si>
    <t>010258B30584C300873E33AE05E36A294007</t>
  </si>
  <si>
    <t>우장막덮기</t>
  </si>
  <si>
    <t>58B30584C300873E33AE05E36A294115</t>
  </si>
  <si>
    <t>010258B30584C300873E33AE05E36A294115</t>
  </si>
  <si>
    <t>부지현장정리</t>
  </si>
  <si>
    <t>회</t>
  </si>
  <si>
    <t>58B30584C300873E33AE05E36A294117</t>
  </si>
  <si>
    <t>010258B30584C300873E33AE05E36A294117</t>
  </si>
  <si>
    <t>성토다짐</t>
  </si>
  <si>
    <t>보통, 굴삭기 0.4m3</t>
  </si>
  <si>
    <t>5803D554CD0084B9F2F809A589E2494F</t>
  </si>
  <si>
    <t>01025803D554CD0084B9F2F809A589E2494F</t>
  </si>
  <si>
    <t>터파기/토사</t>
  </si>
  <si>
    <t>보통, 굴삭기 0.4m3 80%, 인력20%</t>
  </si>
  <si>
    <t>5803D558A7008758C689056280AE5FCE</t>
  </si>
  <si>
    <t>01025803D558A7008758C689056280AE5FCE</t>
  </si>
  <si>
    <t>되메우기/토사, 두께 10cm</t>
  </si>
  <si>
    <t>보통, 굴삭기 0.4m3+플레이트콤팩터 1.5ton+인력 20%</t>
  </si>
  <si>
    <t>5803D555D0008C43B8F4067385534FEB</t>
  </si>
  <si>
    <t>01025803D555D0008C43B8F4067385534FEB</t>
  </si>
  <si>
    <t>지세할증</t>
  </si>
  <si>
    <t>인력품의 25%</t>
  </si>
  <si>
    <t>식</t>
  </si>
  <si>
    <t>593C95EE490084411141058703DC001</t>
  </si>
  <si>
    <t>0102593C95EE490084411141058703DC001</t>
  </si>
  <si>
    <t>토사 운반/단지외 10km</t>
  </si>
  <si>
    <t>보통, 덤프 24ton+굴삭기 1.0m3(고르기 별도)</t>
  </si>
  <si>
    <t>5803D55B7900826904AA000DB171DC</t>
  </si>
  <si>
    <t>0103  3. 배수로 정비공사</t>
  </si>
  <si>
    <t>0103</t>
  </si>
  <si>
    <t>배수로</t>
  </si>
  <si>
    <t>W1.2×H0.8m</t>
  </si>
  <si>
    <t>M</t>
  </si>
  <si>
    <t>5802B5A1810081F8449F0EF78E8247</t>
  </si>
  <si>
    <t>01035802B5A1810081F8449F0EF78E8247</t>
  </si>
  <si>
    <t>배수로측벽</t>
  </si>
  <si>
    <t>5802B5A1810081F8449F0EF6E714DD</t>
  </si>
  <si>
    <t>01035802B5A1810081F8449F0EF6E714DD</t>
  </si>
  <si>
    <t>자연석 집수구</t>
  </si>
  <si>
    <t>2.0×2.5×1.5</t>
  </si>
  <si>
    <t>5802B5A1810081F8449F0EF78E824B</t>
  </si>
  <si>
    <t>01035802B5A1810081F8449F0EF78E824B</t>
  </si>
  <si>
    <t>식생매트 설치 및 복토</t>
  </si>
  <si>
    <t>굴삭기 0.6㎥</t>
  </si>
  <si>
    <t>580365868B008EB025280B788294D0</t>
  </si>
  <si>
    <t>0103580365868B008EB025280B788294D0</t>
  </si>
  <si>
    <t>면석 채집 및 운반</t>
  </si>
  <si>
    <t>소운반거리 L=50m</t>
  </si>
  <si>
    <t>5802A5BC7900848732580FD3241F4A</t>
  </si>
  <si>
    <t>01035802A5BC7900848732580FD3241F4A</t>
  </si>
  <si>
    <t>0103593C95EE490084411141058703DC001</t>
  </si>
  <si>
    <t>0104  4. 건물지정비공사</t>
  </si>
  <si>
    <t>0104</t>
  </si>
  <si>
    <t>기타건물지 초석설치</t>
  </si>
  <si>
    <t>신재</t>
  </si>
  <si>
    <t>58B285CF22008AF2C44907B360D954</t>
  </si>
  <si>
    <t>010458B285CF22008AF2C44907B360D954</t>
  </si>
  <si>
    <t>석재드잡이</t>
  </si>
  <si>
    <t>5820557D5A008A7A4ED70FE92B1A07</t>
  </si>
  <si>
    <t>01045820557D5A008A7A4ED70FE92B1A07</t>
  </si>
  <si>
    <t>지반석설치</t>
  </si>
  <si>
    <t>58B285CF22008AF2C44907B360D955</t>
  </si>
  <si>
    <t>010458B285CF22008AF2C44907B360D955</t>
  </si>
  <si>
    <t>장주초석설치</t>
  </si>
  <si>
    <t>기계장비, 마름돌</t>
  </si>
  <si>
    <t>5820557D5A008A7A5F34098FE4138F</t>
  </si>
  <si>
    <t>01045820557D5A008A7A5F34098FE4138F</t>
  </si>
  <si>
    <t>마사토다짐</t>
  </si>
  <si>
    <t>5820557D5A008A7A5F34098FE15E3F</t>
  </si>
  <si>
    <t>01045820557D5A008A7A5F34098FE15E3F</t>
  </si>
  <si>
    <t>잔디 붙임/평떼</t>
  </si>
  <si>
    <t>5803D556FD008741460908C679CE4C</t>
  </si>
  <si>
    <t>01045803D556FD008741460908C679CE4C</t>
  </si>
  <si>
    <t>장대석기단설치</t>
  </si>
  <si>
    <t>58B30584C300873E33AE05E36A29400D</t>
  </si>
  <si>
    <t>010458B30584C300873E33AE05E36A29400D</t>
  </si>
  <si>
    <t>자연석기단설치</t>
  </si>
  <si>
    <t>58B30584C300873E33AE05E36A29400A</t>
  </si>
  <si>
    <t>010458B30584C300873E33AE05E36A29400A</t>
  </si>
  <si>
    <t>마름돌해체(기계장비) - 0.035㎥ 초과 ~ 0.3㎥ 미만</t>
  </si>
  <si>
    <t>H=3m이하</t>
  </si>
  <si>
    <t>5820557D5A008A7A4E8F0C8FD089DC</t>
  </si>
  <si>
    <t>01045820557D5A008A7A4E8F0C8FD089DC</t>
  </si>
  <si>
    <t>마름돌쌓기(기계장비) - 0.035㎥ 초과 ~ 0.3㎥ 미만</t>
  </si>
  <si>
    <t>5820557D5A008A7A4E8F0F5FD336D7</t>
  </si>
  <si>
    <t>01045820557D5A008A7A4E8F0F5FD336D7</t>
  </si>
  <si>
    <t>채움석해체</t>
  </si>
  <si>
    <t>5820557D5A008A7A4E8F0DAD9C9CFE</t>
  </si>
  <si>
    <t>01045820557D5A008A7A4E8F0DAD9C9CFE</t>
  </si>
  <si>
    <t>채움석쌓기</t>
  </si>
  <si>
    <t>5820557D5A008A7A4E8F0C81714735</t>
  </si>
  <si>
    <t>01045820557D5A008A7A4E8F0C81714735</t>
  </si>
  <si>
    <t>잡석지정 - 손달고다지기</t>
  </si>
  <si>
    <t>5820557D5A008A7A5F34098FE2640A</t>
  </si>
  <si>
    <t>01045820557D5A008A7A5F34098FE2640A</t>
  </si>
  <si>
    <t>계단-외전 외삼문</t>
  </si>
  <si>
    <t>58B285CF22008AF2C44907B360D95B</t>
  </si>
  <si>
    <t>010458B285CF22008AF2C44907B360D95B</t>
  </si>
  <si>
    <t>계단-외대문</t>
  </si>
  <si>
    <t>58B285CF22008AF2C44907B360D95A</t>
  </si>
  <si>
    <t>010458B285CF22008AF2C44907B360D95A</t>
  </si>
  <si>
    <t>자연석배수로설치</t>
  </si>
  <si>
    <t>58B30584C300873E33AE05E36A294008</t>
  </si>
  <si>
    <t>010458B30584C300873E33AE05E36A294008</t>
  </si>
  <si>
    <t>야자매트 철거 및 설치</t>
  </si>
  <si>
    <t>58B30584C300873E33AE05E36A294009</t>
  </si>
  <si>
    <t>010458B30584C300873E33AE05E36A294009</t>
  </si>
  <si>
    <t>침목계단설치</t>
  </si>
  <si>
    <t>58B30584C300873E33AE05E36A294006</t>
  </si>
  <si>
    <t>010458B30584C300873E33AE05E36A294006</t>
  </si>
  <si>
    <t>01045802A5BC7900848732580FD3241F4A</t>
  </si>
  <si>
    <t>0104593C95EE490084411141058703DC001</t>
  </si>
  <si>
    <t>0105  5. 담장정비공사</t>
  </si>
  <si>
    <t>0105</t>
  </si>
  <si>
    <t>토석담해체</t>
  </si>
  <si>
    <t>한면M2</t>
  </si>
  <si>
    <t>5820557D5A008A7A4EC508D9390699</t>
  </si>
  <si>
    <t>01055820557D5A008A7A4EC508D9390699</t>
  </si>
  <si>
    <t>토석담쌓기</t>
  </si>
  <si>
    <t>5820557D5A008A7A4EC508D939069B</t>
  </si>
  <si>
    <t>01055820557D5A008A7A4EC508D939069B</t>
  </si>
  <si>
    <t>담장석드잡이</t>
  </si>
  <si>
    <t>58B30584C300873F2BB105AD648416</t>
  </si>
  <si>
    <t>010558B30584C300873F2BB105AD648416</t>
  </si>
  <si>
    <t>담장속채움해체</t>
  </si>
  <si>
    <t>5820557D5A008A7A5F34098FE41389</t>
  </si>
  <si>
    <t>01055820557D5A008A7A5F34098FE41389</t>
  </si>
  <si>
    <t>담장속채움</t>
  </si>
  <si>
    <t>5820557D5A008A7A5F34098FE4138E</t>
  </si>
  <si>
    <t>01055820557D5A008A7A5F34098FE4138E</t>
  </si>
  <si>
    <t>담장기초설치</t>
  </si>
  <si>
    <t>58B285CF22008AF2C44907B360DA60</t>
  </si>
  <si>
    <t>010558B285CF22008AF2C44907B360DA60</t>
  </si>
  <si>
    <t>담장상부마감</t>
  </si>
  <si>
    <t>58B285CF22008AF2C44907B360DA66</t>
  </si>
  <si>
    <t>010558B285CF22008AF2C44907B360DA66</t>
  </si>
  <si>
    <t>담장수로덮개석 설치</t>
  </si>
  <si>
    <t>58B285CF22008AF2C44907B360DA67</t>
  </si>
  <si>
    <t>010558B285CF22008AF2C44907B360DA67</t>
  </si>
  <si>
    <t>0105593C95EE490084411141058703DC001</t>
  </si>
  <si>
    <t>잡석</t>
  </si>
  <si>
    <t>∮100㎜ 내외</t>
  </si>
  <si>
    <t>5F20B5981D00858EDCF1057BD17F2697F6C1F2</t>
  </si>
  <si>
    <t>01055F20B5981D00858EDCF1057BD17F2697F6C1F2</t>
  </si>
  <si>
    <t>자연석</t>
  </si>
  <si>
    <t>58B30584C30087391B610504746DB2</t>
  </si>
  <si>
    <t>010558B30584C30087391B610504746DB2</t>
  </si>
  <si>
    <t>화강석</t>
  </si>
  <si>
    <t>58B30584C30087391B610504746DB5</t>
  </si>
  <si>
    <t>010558B30584C30087391B610504746DB5</t>
  </si>
  <si>
    <t>할석 - 0.27m3</t>
  </si>
  <si>
    <t>원석 3.24m3</t>
  </si>
  <si>
    <t>인</t>
  </si>
  <si>
    <t>5820557D5A008A7A4E8F0DAAC83DBC</t>
  </si>
  <si>
    <t>01055820557D5A008A7A4E8F0DAAC83DBC</t>
  </si>
  <si>
    <t>0106</t>
  </si>
  <si>
    <t>보통, 덤프 24ton</t>
  </si>
  <si>
    <t>5803D55B79008269279406EC4227E5</t>
  </si>
  <si>
    <t>01065803D55B79008269279406EC4227E5</t>
  </si>
  <si>
    <t>10.5톤카고</t>
  </si>
  <si>
    <t>10km</t>
  </si>
  <si>
    <t>TON</t>
  </si>
  <si>
    <t>582125A18B0086208FA00101D938A1</t>
  </si>
  <si>
    <t>0106582125A18B0086208FA00101D938A1</t>
  </si>
  <si>
    <t>30km</t>
  </si>
  <si>
    <t>582125A18B0086208FA00101D938A6</t>
  </si>
  <si>
    <t>0106582125A18B0086208FA00101D938A6</t>
  </si>
  <si>
    <t>경운기</t>
  </si>
  <si>
    <t>1ton, 운반거리 L=30m</t>
  </si>
  <si>
    <t>5803D55939008D2303870376A25A4D</t>
  </si>
  <si>
    <t>01065803D55939008D2303870376A25A4D</t>
  </si>
  <si>
    <t>항공기이동</t>
  </si>
  <si>
    <t>599435B44B008A57AD5C00A06D0BAD90A2</t>
  </si>
  <si>
    <t>0106599435B44B008A57AD5C00A06D0BAD90A2</t>
  </si>
  <si>
    <t>화물운송</t>
  </si>
  <si>
    <t>599435B44B008A57AD5C00A06D0BAD90A1</t>
  </si>
  <si>
    <t>0106599435B44B008A57AD5C00A06D0BAD90A1</t>
  </si>
  <si>
    <t>연료차사용</t>
  </si>
  <si>
    <t>599435B44B008A57AD5C00A06D0BAD90A6</t>
  </si>
  <si>
    <t>0106599435B44B008A57AD5C00A06D0BAD90A6</t>
  </si>
  <si>
    <t>투하, 인양인원</t>
  </si>
  <si>
    <t>5803D554CD0084B9F2F809A589E2494C</t>
  </si>
  <si>
    <t>01065803D554CD0084B9F2F809A589E2494C</t>
  </si>
  <si>
    <t>0107</t>
  </si>
  <si>
    <t>번  호</t>
  </si>
  <si>
    <t>비      고</t>
  </si>
  <si>
    <t>매</t>
  </si>
  <si>
    <t>백상지</t>
  </si>
  <si>
    <t>공 사 원 가 계 산 서</t>
  </si>
  <si>
    <t>비        목</t>
  </si>
  <si>
    <t>금      액</t>
  </si>
  <si>
    <t>구        성        비</t>
  </si>
  <si>
    <t>순   공   사   원   가</t>
  </si>
  <si>
    <t>재   료   비</t>
  </si>
  <si>
    <t>노   무   비</t>
  </si>
  <si>
    <t>경        비</t>
  </si>
  <si>
    <t>A1</t>
  </si>
  <si>
    <t>직  접  재  료  비</t>
  </si>
  <si>
    <t>A2</t>
  </si>
  <si>
    <t>간  접  재  료  비</t>
  </si>
  <si>
    <t>A3</t>
  </si>
  <si>
    <t>작업설, 부산물(△)</t>
  </si>
  <si>
    <t>AS</t>
  </si>
  <si>
    <t>[ 소          계 ]</t>
  </si>
  <si>
    <t>B1</t>
  </si>
  <si>
    <t>직  접  노  무  비</t>
  </si>
  <si>
    <t>B2</t>
  </si>
  <si>
    <t>간  접  노  무  비</t>
  </si>
  <si>
    <t>BS</t>
  </si>
  <si>
    <t>C2</t>
  </si>
  <si>
    <t>기   계    경   비</t>
  </si>
  <si>
    <t>C3</t>
  </si>
  <si>
    <t>가      설      비</t>
  </si>
  <si>
    <t>C4</t>
  </si>
  <si>
    <t>산  재  보  험  료</t>
  </si>
  <si>
    <t>노무비 * 3.56%</t>
  </si>
  <si>
    <t>C5</t>
  </si>
  <si>
    <t>고  용  보  험  료</t>
  </si>
  <si>
    <t>노무비 * 1.01%</t>
  </si>
  <si>
    <t>C6</t>
  </si>
  <si>
    <t>국민  건강  보험료</t>
  </si>
  <si>
    <t>직접노무비 * 3.545%</t>
  </si>
  <si>
    <t>C7</t>
  </si>
  <si>
    <t>국민  연금  보험료</t>
  </si>
  <si>
    <t>직접노무비 * 4.5%</t>
  </si>
  <si>
    <t>CB</t>
  </si>
  <si>
    <t>노인장기요양보험료</t>
  </si>
  <si>
    <t>건강보험료 * 12.95%</t>
  </si>
  <si>
    <t>C8</t>
  </si>
  <si>
    <t>퇴직  공제  부금비</t>
  </si>
  <si>
    <t>직접노무비 * 2.3%</t>
  </si>
  <si>
    <t>CA</t>
  </si>
  <si>
    <t>산업안전보건관리비</t>
  </si>
  <si>
    <t>CG</t>
  </si>
  <si>
    <t>기   타    경   비</t>
  </si>
  <si>
    <t>CS</t>
  </si>
  <si>
    <t>S1</t>
  </si>
  <si>
    <t>계</t>
  </si>
  <si>
    <t>D1</t>
  </si>
  <si>
    <t>일  반  관  리  비</t>
  </si>
  <si>
    <t>계 * 6%</t>
  </si>
  <si>
    <t>D2</t>
  </si>
  <si>
    <t>이              윤</t>
  </si>
  <si>
    <t>D9</t>
  </si>
  <si>
    <t>공   급    가   액</t>
  </si>
  <si>
    <t>DB</t>
  </si>
  <si>
    <t>부  가  가  치  세</t>
  </si>
  <si>
    <t>공급가액 * 10%</t>
  </si>
  <si>
    <t>DH</t>
  </si>
  <si>
    <t>도      급      액</t>
  </si>
  <si>
    <t>S2</t>
  </si>
  <si>
    <t>총   공   사    비</t>
  </si>
  <si>
    <t>0104  6. 운반공사</t>
    <phoneticPr fontId="3" type="noConversion"/>
  </si>
  <si>
    <t>0105  *. 준공수리보고서</t>
    <phoneticPr fontId="3" type="noConversion"/>
  </si>
  <si>
    <t>0104  4. 운반공사</t>
    <phoneticPr fontId="3" type="noConversion"/>
  </si>
  <si>
    <t>(재료비+노무비) * 6.7%</t>
    <phoneticPr fontId="3" type="noConversion"/>
  </si>
  <si>
    <t>01  북한산성 행궁지 발굴조사지 정비(9차) 공사</t>
    <phoneticPr fontId="3" type="noConversion"/>
  </si>
  <si>
    <t>공사명 : 북한산성 행궁지 발굴조사지 정비(9차) 공사</t>
    <phoneticPr fontId="3" type="noConversion"/>
  </si>
  <si>
    <t>[ 북한산성 행궁지 발굴조사지 정비(9차) 공사 ]</t>
    <phoneticPr fontId="3" type="noConversion"/>
  </si>
  <si>
    <t>5E1D55BDB73303B42C41ADE0408B0CA6AEA109</t>
  </si>
  <si>
    <t>01035E1D55BDB73303B42C41ADE0408B0CA6AEA109</t>
  </si>
  <si>
    <t>자연석</t>
    <phoneticPr fontId="3" type="noConversion"/>
  </si>
  <si>
    <t>수리보고서작성비</t>
    <phoneticPr fontId="3" type="noConversion"/>
  </si>
  <si>
    <t>계약심사 조정내역</t>
    <phoneticPr fontId="12" type="noConversion"/>
  </si>
  <si>
    <t>공사명 : 소요초교앞~동안교 도시계획도로(소로2-304호선) 개설공사</t>
  </si>
  <si>
    <t>○ 공 사 명 : 북한산성 행궁지 발굴조사지 정비(9차) 공사</t>
    <phoneticPr fontId="16" type="noConversion"/>
  </si>
  <si>
    <t>(단위 : 천원)</t>
  </si>
  <si>
    <t>공       종</t>
  </si>
  <si>
    <t>규  격</t>
  </si>
  <si>
    <t>수  량</t>
  </si>
  <si>
    <t>단 위</t>
  </si>
  <si>
    <t>1.</t>
  </si>
  <si>
    <t>토       공</t>
  </si>
  <si>
    <t>구       분</t>
    <phoneticPr fontId="12" type="noConversion"/>
  </si>
  <si>
    <t>설계금액</t>
  </si>
  <si>
    <t>심사금액</t>
    <phoneticPr fontId="12" type="noConversion"/>
  </si>
  <si>
    <t>조정액</t>
    <phoneticPr fontId="12" type="noConversion"/>
  </si>
  <si>
    <t>기준 (%)</t>
    <phoneticPr fontId="12" type="noConversion"/>
  </si>
  <si>
    <t>비  고</t>
    <phoneticPr fontId="16" type="noConversion"/>
  </si>
  <si>
    <t>2.</t>
  </si>
  <si>
    <t>배  수  공</t>
  </si>
  <si>
    <t>설계</t>
    <phoneticPr fontId="12" type="noConversion"/>
  </si>
  <si>
    <t>심사</t>
    <phoneticPr fontId="12" type="noConversion"/>
  </si>
  <si>
    <t>3.</t>
  </si>
  <si>
    <t>상  수  공</t>
  </si>
  <si>
    <t xml:space="preserve"> 직접공사비</t>
    <phoneticPr fontId="12" type="noConversion"/>
  </si>
  <si>
    <t>4.</t>
  </si>
  <si>
    <t>구 조 물 공</t>
  </si>
  <si>
    <t xml:space="preserve"> 제경비</t>
    <phoneticPr fontId="12" type="noConversion"/>
  </si>
  <si>
    <t>5.</t>
  </si>
  <si>
    <t>포  장  공</t>
  </si>
  <si>
    <t>간접노무비</t>
    <phoneticPr fontId="12" type="noConversion"/>
  </si>
  <si>
    <t>6.</t>
  </si>
  <si>
    <t>부  대  공</t>
  </si>
  <si>
    <t>산재보험료</t>
  </si>
  <si>
    <t>7.</t>
  </si>
  <si>
    <t>사급자재대</t>
  </si>
  <si>
    <t>고용보험료</t>
  </si>
  <si>
    <t>가.</t>
  </si>
  <si>
    <t>직접공사비</t>
  </si>
  <si>
    <t>건강보험료</t>
  </si>
  <si>
    <t>간접노무비</t>
  </si>
  <si>
    <t>연금보험료</t>
  </si>
  <si>
    <t>퇴직공제부금비</t>
    <phoneticPr fontId="12" type="noConversion"/>
  </si>
  <si>
    <t>산업안전보건관리비</t>
    <phoneticPr fontId="12" type="noConversion"/>
  </si>
  <si>
    <t>기타경비</t>
    <phoneticPr fontId="12" type="noConversion"/>
  </si>
  <si>
    <t>일반관리비</t>
  </si>
  <si>
    <t>하도대금수수료</t>
  </si>
  <si>
    <t>이윤</t>
    <phoneticPr fontId="25" type="noConversion"/>
  </si>
  <si>
    <t xml:space="preserve"> 합      계</t>
    <phoneticPr fontId="12" type="noConversion"/>
  </si>
  <si>
    <t>품질관리비</t>
  </si>
  <si>
    <t xml:space="preserve"> 부가가치세</t>
    <phoneticPr fontId="12" type="noConversion"/>
  </si>
  <si>
    <t>나.</t>
  </si>
  <si>
    <t>소      계</t>
  </si>
  <si>
    <t xml:space="preserve"> 도  급  액</t>
    <phoneticPr fontId="12" type="noConversion"/>
  </si>
  <si>
    <t>조정률</t>
    <phoneticPr fontId="12" type="noConversion"/>
  </si>
  <si>
    <t>일반 관리비</t>
  </si>
  <si>
    <t xml:space="preserve"> 관급자재비</t>
    <phoneticPr fontId="12" type="noConversion"/>
  </si>
  <si>
    <t>이       윤</t>
  </si>
  <si>
    <t xml:space="preserve"> 총 공 사 비</t>
    <phoneticPr fontId="12" type="noConversion"/>
  </si>
  <si>
    <t>다.</t>
  </si>
  <si>
    <t>공 급 가 액</t>
  </si>
  <si>
    <t>부가가치세</t>
  </si>
  <si>
    <t>조정내용</t>
    <phoneticPr fontId="25" type="noConversion"/>
  </si>
  <si>
    <t>라.</t>
  </si>
  <si>
    <t>도급 공사비</t>
  </si>
  <si>
    <t>○ 「건설공사 표준품셈」등에 따라 적정하게 설계되어 ‘원안심사’</t>
    <phoneticPr fontId="27" type="noConversion"/>
  </si>
  <si>
    <t>- 도급자 관급</t>
  </si>
  <si>
    <t>- 관급자 관급</t>
  </si>
  <si>
    <t>마.</t>
  </si>
  <si>
    <t>총 공 사 비</t>
  </si>
  <si>
    <t>120g/m2, 4×6, 백색, 미색</t>
  </si>
  <si>
    <t>양면아트지</t>
  </si>
  <si>
    <t>200g/m2, 4×6</t>
  </si>
  <si>
    <t>인쇄판대</t>
  </si>
  <si>
    <t>P.S판, 16절</t>
  </si>
  <si>
    <t>개</t>
  </si>
  <si>
    <t>사무용서식(잡종인쇄물)제본료</t>
  </si>
  <si>
    <t>무사무선철, 100매 1권기준, 아트지</t>
  </si>
  <si>
    <t>매당</t>
  </si>
  <si>
    <t>5EEE24674295A1A882F8B5AB8793C94C0502DA</t>
  </si>
  <si>
    <t>01075EEE24674295A1A882F8B5AB8793C94C0502DA</t>
  </si>
  <si>
    <t>5EEE24674295A1A882F8B5AB8793C94C0502D9</t>
  </si>
  <si>
    <t>01075EEE24674295A1A882F8B5AB8793C94C0502D9</t>
  </si>
  <si>
    <t>5EEE24674295A1A882F8B5AB8793C94C0502DF</t>
  </si>
  <si>
    <t>01075EEE24674295A1A882F8B5AB8793C94C0502DF</t>
  </si>
  <si>
    <t>5EEE24674295A1A882F8B5AB8793C94C0502DD</t>
  </si>
  <si>
    <t>01075EEE24674295A1A882F8B5AB8793C94C0502DD</t>
  </si>
  <si>
    <t>(재료비+직노) * 2.07%</t>
    <phoneticPr fontId="3" type="noConversion"/>
  </si>
  <si>
    <t>석재운반(홍천,110km)</t>
    <phoneticPr fontId="3" type="noConversion"/>
  </si>
  <si>
    <t>직접노무비 * 11.6%</t>
  </si>
  <si>
    <t>국가유산</t>
  </si>
  <si>
    <t>금액 : 육억오백일십구만삼천원(￦605,193,000)</t>
    <phoneticPr fontId="3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</si>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</sst>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#"/>
    <numFmt numFmtId="182" formatCode="0.000%"/>
    <numFmt numFmtId="183" formatCode="#,##0_ "/>
    <numFmt numFmtId="184" formatCode="_ &quot;₩&quot;* #,##0_ ;_ &quot;₩&quot;* \-#,##0_ ;_ &quot;₩&quot;* &quot;-&quot;_ ;_ @_ "/>
    <numFmt numFmtId="185" formatCode="#,###,"/>
    <numFmt numFmtId="186" formatCode="0.0"/>
  </numFmts>
  <fonts count="28">
    <font>
      <sz val="11"/>
      <color theme="1"/>
      <name val="맑은 고딕"/>
      <family val="2"/>
      <charset val="129"/>
      <scheme val="minor"/>
    </font>
    <font>
      <b/>
      <u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0"/>
      <name val="Arial"/>
      <family val="2"/>
    </font>
    <font>
      <sz val="25"/>
      <name val="Arial"/>
      <family val="2"/>
    </font>
    <font>
      <sz val="25"/>
      <name val="맑은 고딕"/>
      <family val="3"/>
      <charset val="129"/>
      <scheme val="minor"/>
    </font>
    <font>
      <b/>
      <u val="double"/>
      <sz val="38"/>
      <name val="HY헤드라인M"/>
      <family val="1"/>
      <charset val="129"/>
    </font>
    <font>
      <sz val="8"/>
      <name val="굴림체"/>
      <family val="3"/>
      <charset val="129"/>
    </font>
    <font>
      <sz val="12"/>
      <name val="바탕체"/>
      <family val="1"/>
      <charset val="129"/>
    </font>
    <font>
      <sz val="12"/>
      <name val="맑은 고딕"/>
      <family val="3"/>
      <charset val="129"/>
    </font>
    <font>
      <sz val="26"/>
      <name val="HY헤드라인M"/>
      <family val="1"/>
      <charset val="129"/>
    </font>
    <font>
      <sz val="8"/>
      <name val="돋움"/>
      <family val="3"/>
      <charset val="129"/>
    </font>
    <font>
      <sz val="16"/>
      <name val="맑은 고딕"/>
      <family val="3"/>
      <charset val="129"/>
    </font>
    <font>
      <sz val="18"/>
      <name val="HY헤드라인M"/>
      <family val="1"/>
      <charset val="129"/>
    </font>
    <font>
      <sz val="9"/>
      <color theme="1"/>
      <name val="굴림체"/>
      <family val="3"/>
    </font>
    <font>
      <b/>
      <sz val="22"/>
      <name val="맑은 고딕"/>
      <family val="3"/>
      <charset val="129"/>
    </font>
    <font>
      <sz val="22"/>
      <name val="맑은 고딕"/>
      <family val="3"/>
      <charset val="129"/>
    </font>
    <font>
      <sz val="22"/>
      <color indexed="8"/>
      <name val="맑은 고딕"/>
      <family val="3"/>
      <charset val="129"/>
    </font>
    <font>
      <sz val="22"/>
      <color theme="1"/>
      <name val="맑은 고딕"/>
      <family val="3"/>
      <charset val="129"/>
    </font>
    <font>
      <sz val="16"/>
      <name val="Arial"/>
      <family val="2"/>
    </font>
    <font>
      <sz val="8"/>
      <name val="굴림"/>
      <family val="3"/>
      <charset val="129"/>
    </font>
    <font>
      <b/>
      <sz val="22"/>
      <color indexed="8"/>
      <name val="맑은 고딕"/>
      <family val="3"/>
      <charset val="129"/>
    </font>
    <font>
      <sz val="8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43"/>
      </patternFill>
    </fill>
  </fills>
  <borders count="42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/>
    <xf numFmtId="0" fontId="8" fillId="0" borderId="0"/>
    <xf numFmtId="0" fontId="6" fillId="0" borderId="0"/>
    <xf numFmtId="0" fontId="13" fillId="0" borderId="0"/>
    <xf numFmtId="41" fontId="19" fillId="0" borderId="0" applyFont="0" applyFill="0" applyBorder="0" applyAlignment="0" applyProtection="0"/>
    <xf numFmtId="184" fontId="6" fillId="0" borderId="0" applyFont="0" applyFill="0" applyBorder="0" applyAlignment="0" applyProtection="0"/>
  </cellStyleXfs>
  <cellXfs count="147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vertical="center"/>
    </xf>
    <xf numFmtId="0" fontId="1" fillId="0" borderId="0" xfId="0" quotePrefix="1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quotePrefix="1">
      <alignment vertical="center"/>
    </xf>
    <xf numFmtId="0" fontId="2" fillId="0" borderId="4" xfId="0" quotePrefix="1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vertical="center"/>
    </xf>
    <xf numFmtId="0" fontId="2" fillId="0" borderId="4" xfId="0" quotePrefix="1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vertical="center" wrapText="1"/>
    </xf>
    <xf numFmtId="0" fontId="0" fillId="0" borderId="4" xfId="0" quotePrefix="1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176" fontId="0" fillId="0" borderId="4" xfId="0" applyNumberFormat="1" applyFont="1" applyBorder="1" applyAlignment="1">
      <alignment vertical="center" wrapText="1"/>
    </xf>
    <xf numFmtId="0" fontId="0" fillId="0" borderId="6" xfId="0" quotePrefix="1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0" fillId="0" borderId="4" xfId="0" quotePrefix="1" applyFont="1" applyBorder="1" applyAlignment="1">
      <alignment horizontal="center" vertical="center" wrapText="1"/>
    </xf>
    <xf numFmtId="176" fontId="0" fillId="0" borderId="6" xfId="0" applyNumberFormat="1" applyFont="1" applyBorder="1" applyAlignment="1">
      <alignment vertical="center" wrapText="1"/>
    </xf>
    <xf numFmtId="0" fontId="0" fillId="0" borderId="6" xfId="0" quotePrefix="1" applyNumberFormat="1" applyFont="1" applyBorder="1" applyAlignment="1">
      <alignment vertical="center" wrapText="1"/>
    </xf>
    <xf numFmtId="182" fontId="0" fillId="0" borderId="0" xfId="0" applyNumberFormat="1">
      <alignment vertical="center"/>
    </xf>
    <xf numFmtId="183" fontId="0" fillId="0" borderId="0" xfId="0" applyNumberFormat="1">
      <alignment vertical="center"/>
    </xf>
    <xf numFmtId="0" fontId="0" fillId="0" borderId="6" xfId="0" quotePrefix="1" applyBorder="1" applyAlignment="1">
      <alignment vertical="center" shrinkToFit="1"/>
    </xf>
    <xf numFmtId="41" fontId="0" fillId="0" borderId="4" xfId="0" applyNumberFormat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0" fillId="0" borderId="4" xfId="0" quotePrefix="1" applyBorder="1" applyAlignment="1">
      <alignment vertical="center" wrapText="1"/>
    </xf>
    <xf numFmtId="0" fontId="0" fillId="0" borderId="6" xfId="0" quotePrefix="1" applyBorder="1" applyAlignment="1">
      <alignment vertical="center" wrapText="1"/>
    </xf>
    <xf numFmtId="0" fontId="0" fillId="0" borderId="1" xfId="0" quotePrefix="1" applyBorder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quotePrefix="1">
      <alignment vertical="center"/>
    </xf>
    <xf numFmtId="0" fontId="0" fillId="0" borderId="6" xfId="0" applyBorder="1" applyAlignment="1">
      <alignment vertical="center" wrapText="1"/>
    </xf>
    <xf numFmtId="0" fontId="0" fillId="0" borderId="0" xfId="0" quotePrefix="1" applyAlignment="1">
      <alignment vertical="center"/>
    </xf>
    <xf numFmtId="176" fontId="5" fillId="2" borderId="4" xfId="0" applyNumberFormat="1" applyFont="1" applyFill="1" applyBorder="1" applyAlignment="1">
      <alignment vertical="center" wrapText="1"/>
    </xf>
    <xf numFmtId="0" fontId="0" fillId="0" borderId="0" xfId="0" quotePrefix="1">
      <alignment vertical="center"/>
    </xf>
    <xf numFmtId="0" fontId="0" fillId="0" borderId="0" xfId="0" quotePrefix="1">
      <alignment vertical="center"/>
    </xf>
    <xf numFmtId="0" fontId="0" fillId="0" borderId="4" xfId="0" applyBorder="1" applyAlignment="1">
      <alignment horizontal="center" vertical="center" wrapText="1"/>
    </xf>
    <xf numFmtId="0" fontId="6" fillId="0" borderId="0" xfId="1"/>
    <xf numFmtId="0" fontId="7" fillId="0" borderId="0" xfId="1" applyFont="1"/>
    <xf numFmtId="0" fontId="8" fillId="2" borderId="0" xfId="2" applyFill="1"/>
    <xf numFmtId="0" fontId="9" fillId="2" borderId="0" xfId="2" applyFont="1" applyFill="1"/>
    <xf numFmtId="0" fontId="10" fillId="2" borderId="0" xfId="2" applyFont="1" applyFill="1"/>
    <xf numFmtId="0" fontId="8" fillId="0" borderId="0" xfId="2"/>
    <xf numFmtId="0" fontId="14" fillId="0" borderId="0" xfId="4" applyFont="1"/>
    <xf numFmtId="0" fontId="17" fillId="0" borderId="0" xfId="3" applyFont="1" applyAlignment="1">
      <alignment horizontal="right" vertical="center"/>
    </xf>
    <xf numFmtId="0" fontId="18" fillId="0" borderId="0" xfId="3" applyFont="1" applyAlignment="1">
      <alignment horizontal="left" vertical="center"/>
    </xf>
    <xf numFmtId="41" fontId="10" fillId="2" borderId="0" xfId="5" applyFont="1" applyFill="1"/>
    <xf numFmtId="0" fontId="20" fillId="3" borderId="16" xfId="3" applyFont="1" applyFill="1" applyBorder="1" applyAlignment="1">
      <alignment horizontal="center" vertical="center"/>
    </xf>
    <xf numFmtId="0" fontId="20" fillId="3" borderId="17" xfId="1" applyFont="1" applyFill="1" applyBorder="1" applyAlignment="1">
      <alignment horizontal="center" vertical="center"/>
    </xf>
    <xf numFmtId="185" fontId="20" fillId="4" borderId="7" xfId="6" applyNumberFormat="1" applyFont="1" applyFill="1" applyBorder="1" applyAlignment="1">
      <alignment horizontal="right" vertical="center" shrinkToFit="1"/>
    </xf>
    <xf numFmtId="185" fontId="20" fillId="4" borderId="7" xfId="6" applyNumberFormat="1" applyFont="1" applyFill="1" applyBorder="1" applyAlignment="1">
      <alignment vertical="center" shrinkToFit="1"/>
    </xf>
    <xf numFmtId="0" fontId="21" fillId="4" borderId="7" xfId="3" applyFont="1" applyFill="1" applyBorder="1" applyAlignment="1">
      <alignment horizontal="center" vertical="center"/>
    </xf>
    <xf numFmtId="0" fontId="21" fillId="4" borderId="21" xfId="3" applyFont="1" applyFill="1" applyBorder="1" applyAlignment="1">
      <alignment horizontal="center" vertical="center"/>
    </xf>
    <xf numFmtId="0" fontId="21" fillId="4" borderId="22" xfId="3" applyFont="1" applyFill="1" applyBorder="1" applyAlignment="1">
      <alignment horizontal="center" vertical="center" shrinkToFit="1"/>
    </xf>
    <xf numFmtId="185" fontId="20" fillId="4" borderId="5" xfId="6" applyNumberFormat="1" applyFont="1" applyFill="1" applyBorder="1" applyAlignment="1">
      <alignment horizontal="right" vertical="center" shrinkToFit="1"/>
    </xf>
    <xf numFmtId="0" fontId="21" fillId="4" borderId="24" xfId="3" applyFont="1" applyFill="1" applyBorder="1" applyAlignment="1">
      <alignment horizontal="center" vertical="center"/>
    </xf>
    <xf numFmtId="0" fontId="21" fillId="4" borderId="25" xfId="3" applyFont="1" applyFill="1" applyBorder="1" applyAlignment="1">
      <alignment horizontal="center" vertical="center"/>
    </xf>
    <xf numFmtId="0" fontId="21" fillId="4" borderId="26" xfId="3" applyFont="1" applyFill="1" applyBorder="1" applyAlignment="1">
      <alignment horizontal="center" vertical="center"/>
    </xf>
    <xf numFmtId="0" fontId="21" fillId="0" borderId="27" xfId="1" applyFont="1" applyBorder="1"/>
    <xf numFmtId="0" fontId="22" fillId="0" borderId="6" xfId="3" applyFont="1" applyBorder="1" applyAlignment="1">
      <alignment vertical="center"/>
    </xf>
    <xf numFmtId="185" fontId="21" fillId="0" borderId="6" xfId="6" applyNumberFormat="1" applyFont="1" applyBorder="1" applyAlignment="1">
      <alignment vertical="center" shrinkToFit="1"/>
    </xf>
    <xf numFmtId="185" fontId="21" fillId="0" borderId="6" xfId="3" applyNumberFormat="1" applyFont="1" applyBorder="1" applyAlignment="1">
      <alignment vertical="center" shrinkToFit="1"/>
    </xf>
    <xf numFmtId="0" fontId="21" fillId="0" borderId="6" xfId="3" applyFont="1" applyBorder="1" applyAlignment="1">
      <alignment horizontal="center" vertical="center"/>
    </xf>
    <xf numFmtId="0" fontId="23" fillId="0" borderId="6" xfId="3" applyFont="1" applyBorder="1" applyAlignment="1">
      <alignment horizontal="center" vertical="center"/>
    </xf>
    <xf numFmtId="0" fontId="22" fillId="0" borderId="26" xfId="3" applyFont="1" applyBorder="1" applyAlignment="1">
      <alignment horizontal="center" vertical="center"/>
    </xf>
    <xf numFmtId="0" fontId="24" fillId="2" borderId="0" xfId="2" applyFont="1" applyFill="1"/>
    <xf numFmtId="0" fontId="21" fillId="0" borderId="6" xfId="3" applyFont="1" applyBorder="1" applyAlignment="1">
      <alignment horizontal="center" vertical="center" shrinkToFit="1"/>
    </xf>
    <xf numFmtId="0" fontId="23" fillId="0" borderId="6" xfId="3" applyFont="1" applyBorder="1" applyAlignment="1">
      <alignment horizontal="center" vertical="center" shrinkToFit="1"/>
    </xf>
    <xf numFmtId="0" fontId="23" fillId="0" borderId="6" xfId="3" applyFont="1" applyFill="1" applyBorder="1" applyAlignment="1">
      <alignment horizontal="center" vertical="center" shrinkToFit="1"/>
    </xf>
    <xf numFmtId="0" fontId="21" fillId="0" borderId="6" xfId="3" applyFont="1" applyFill="1" applyBorder="1" applyAlignment="1">
      <alignment horizontal="center" vertical="center"/>
    </xf>
    <xf numFmtId="0" fontId="23" fillId="0" borderId="6" xfId="3" applyFont="1" applyFill="1" applyBorder="1" applyAlignment="1">
      <alignment horizontal="center" vertical="center"/>
    </xf>
    <xf numFmtId="0" fontId="22" fillId="0" borderId="5" xfId="3" applyFont="1" applyBorder="1" applyAlignment="1">
      <alignment vertical="center"/>
    </xf>
    <xf numFmtId="0" fontId="21" fillId="0" borderId="5" xfId="3" applyFont="1" applyBorder="1" applyAlignment="1">
      <alignment vertical="center"/>
    </xf>
    <xf numFmtId="0" fontId="23" fillId="0" borderId="6" xfId="3" applyNumberFormat="1" applyFont="1" applyFill="1" applyBorder="1" applyAlignment="1">
      <alignment horizontal="center" vertical="center"/>
    </xf>
    <xf numFmtId="186" fontId="22" fillId="0" borderId="26" xfId="3" applyNumberFormat="1" applyFont="1" applyBorder="1" applyAlignment="1">
      <alignment horizontal="center" vertical="center"/>
    </xf>
    <xf numFmtId="0" fontId="21" fillId="0" borderId="24" xfId="3" applyFont="1" applyBorder="1" applyAlignment="1">
      <alignment vertical="center"/>
    </xf>
    <xf numFmtId="1" fontId="21" fillId="0" borderId="8" xfId="3" applyNumberFormat="1" applyFont="1" applyFill="1" applyBorder="1" applyAlignment="1">
      <alignment horizontal="center" vertical="center"/>
    </xf>
    <xf numFmtId="1" fontId="23" fillId="0" borderId="8" xfId="3" applyNumberFormat="1" applyFont="1" applyFill="1" applyBorder="1" applyAlignment="1">
      <alignment horizontal="center" vertical="center"/>
    </xf>
    <xf numFmtId="185" fontId="26" fillId="5" borderId="6" xfId="3" applyNumberFormat="1" applyFont="1" applyFill="1" applyBorder="1" applyAlignment="1">
      <alignment vertical="center" shrinkToFit="1"/>
    </xf>
    <xf numFmtId="186" fontId="26" fillId="5" borderId="10" xfId="3" applyNumberFormat="1" applyFont="1" applyFill="1" applyBorder="1" applyAlignment="1">
      <alignment horizontal="center" vertical="center"/>
    </xf>
    <xf numFmtId="186" fontId="26" fillId="5" borderId="8" xfId="3" applyNumberFormat="1" applyFont="1" applyFill="1" applyBorder="1" applyAlignment="1">
      <alignment horizontal="center" vertical="center"/>
    </xf>
    <xf numFmtId="186" fontId="26" fillId="5" borderId="26" xfId="3" applyNumberFormat="1" applyFont="1" applyFill="1" applyBorder="1" applyAlignment="1">
      <alignment horizontal="center" vertical="center"/>
    </xf>
    <xf numFmtId="185" fontId="26" fillId="6" borderId="5" xfId="3" applyNumberFormat="1" applyFont="1" applyFill="1" applyBorder="1" applyAlignment="1">
      <alignment vertical="center" shrinkToFit="1"/>
    </xf>
    <xf numFmtId="0" fontId="26" fillId="6" borderId="24" xfId="3" applyFont="1" applyFill="1" applyBorder="1" applyAlignment="1">
      <alignment horizontal="center" vertical="center"/>
    </xf>
    <xf numFmtId="10" fontId="26" fillId="6" borderId="29" xfId="3" applyNumberFormat="1" applyFont="1" applyFill="1" applyBorder="1" applyAlignment="1">
      <alignment horizontal="center" vertical="center" shrinkToFit="1"/>
    </xf>
    <xf numFmtId="10" fontId="26" fillId="6" borderId="30" xfId="3" applyNumberFormat="1" applyFont="1" applyFill="1" applyBorder="1" applyAlignment="1">
      <alignment horizontal="center" vertical="center"/>
    </xf>
    <xf numFmtId="0" fontId="26" fillId="0" borderId="6" xfId="3" applyNumberFormat="1" applyFont="1" applyBorder="1" applyAlignment="1">
      <alignment vertical="center" shrinkToFit="1"/>
    </xf>
    <xf numFmtId="185" fontId="26" fillId="0" borderId="6" xfId="3" applyNumberFormat="1" applyFont="1" applyBorder="1" applyAlignment="1">
      <alignment vertical="center" shrinkToFit="1"/>
    </xf>
    <xf numFmtId="0" fontId="26" fillId="0" borderId="6" xfId="3" applyFont="1" applyBorder="1" applyAlignment="1">
      <alignment horizontal="center" vertical="center"/>
    </xf>
    <xf numFmtId="10" fontId="26" fillId="0" borderId="6" xfId="3" applyNumberFormat="1" applyFont="1" applyBorder="1" applyAlignment="1">
      <alignment horizontal="center" vertical="center"/>
    </xf>
    <xf numFmtId="10" fontId="26" fillId="0" borderId="31" xfId="3" applyNumberFormat="1" applyFont="1" applyBorder="1" applyAlignment="1">
      <alignment horizontal="center" vertical="center"/>
    </xf>
    <xf numFmtId="185" fontId="26" fillId="6" borderId="34" xfId="3" applyNumberFormat="1" applyFont="1" applyFill="1" applyBorder="1" applyAlignment="1">
      <alignment vertical="center" shrinkToFit="1"/>
    </xf>
    <xf numFmtId="0" fontId="26" fillId="6" borderId="34" xfId="3" applyFont="1" applyFill="1" applyBorder="1" applyAlignment="1">
      <alignment horizontal="center" vertical="center"/>
    </xf>
    <xf numFmtId="10" fontId="26" fillId="6" borderId="34" xfId="3" applyNumberFormat="1" applyFont="1" applyFill="1" applyBorder="1" applyAlignment="1">
      <alignment horizontal="center" vertical="center"/>
    </xf>
    <xf numFmtId="10" fontId="26" fillId="6" borderId="35" xfId="3" applyNumberFormat="1" applyFont="1" applyFill="1" applyBorder="1" applyAlignment="1">
      <alignment horizontal="center" vertical="center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 wrapText="1" shrinkToFit="1"/>
    </xf>
    <xf numFmtId="0" fontId="21" fillId="0" borderId="36" xfId="3" applyFont="1" applyBorder="1" applyAlignment="1">
      <alignment vertical="center" wrapText="1" shrinkToFit="1"/>
    </xf>
    <xf numFmtId="0" fontId="20" fillId="3" borderId="39" xfId="3" applyFont="1" applyFill="1" applyBorder="1" applyAlignment="1">
      <alignment horizontal="left" vertical="center"/>
    </xf>
    <xf numFmtId="0" fontId="21" fillId="0" borderId="40" xfId="1" applyFont="1" applyBorder="1" applyAlignment="1">
      <alignment vertical="center"/>
    </xf>
    <xf numFmtId="0" fontId="21" fillId="0" borderId="41" xfId="1" applyFont="1" applyBorder="1" applyAlignment="1">
      <alignment vertical="center"/>
    </xf>
    <xf numFmtId="0" fontId="21" fillId="0" borderId="41" xfId="3" applyFont="1" applyBorder="1" applyAlignment="1">
      <alignment vertical="center"/>
    </xf>
    <xf numFmtId="0" fontId="21" fillId="0" borderId="36" xfId="3" applyFont="1" applyBorder="1" applyAlignment="1">
      <alignment vertical="center"/>
    </xf>
    <xf numFmtId="0" fontId="0" fillId="0" borderId="0" xfId="0" quotePrefix="1" applyAlignment="1">
      <alignment vertical="center"/>
    </xf>
    <xf numFmtId="0" fontId="11" fillId="0" borderId="0" xfId="3" applyFont="1" applyAlignment="1">
      <alignment horizontal="center" vertical="center"/>
    </xf>
    <xf numFmtId="0" fontId="15" fillId="0" borderId="0" xfId="3" applyFont="1" applyAlignment="1">
      <alignment horizontal="left" vertical="center" shrinkToFit="1"/>
    </xf>
    <xf numFmtId="0" fontId="20" fillId="3" borderId="11" xfId="3" applyFont="1" applyFill="1" applyBorder="1" applyAlignment="1">
      <alignment horizontal="center" vertical="center"/>
    </xf>
    <xf numFmtId="0" fontId="20" fillId="3" borderId="12" xfId="3" applyFont="1" applyFill="1" applyBorder="1" applyAlignment="1">
      <alignment horizontal="center" vertical="center"/>
    </xf>
    <xf numFmtId="0" fontId="20" fillId="3" borderId="15" xfId="3" applyFont="1" applyFill="1" applyBorder="1" applyAlignment="1">
      <alignment horizontal="center" vertical="center"/>
    </xf>
    <xf numFmtId="0" fontId="20" fillId="3" borderId="16" xfId="3" applyFont="1" applyFill="1" applyBorder="1" applyAlignment="1">
      <alignment horizontal="center" vertical="center"/>
    </xf>
    <xf numFmtId="0" fontId="20" fillId="3" borderId="13" xfId="3" applyFont="1" applyFill="1" applyBorder="1" applyAlignment="1">
      <alignment horizontal="center" vertical="center"/>
    </xf>
    <xf numFmtId="0" fontId="20" fillId="3" borderId="14" xfId="3" applyFont="1" applyFill="1" applyBorder="1" applyAlignment="1">
      <alignment horizontal="center" vertical="center"/>
    </xf>
    <xf numFmtId="0" fontId="20" fillId="3" borderId="18" xfId="3" applyFont="1" applyFill="1" applyBorder="1" applyAlignment="1">
      <alignment horizontal="center" vertical="center"/>
    </xf>
    <xf numFmtId="0" fontId="20" fillId="6" borderId="32" xfId="1" applyFont="1" applyFill="1" applyBorder="1" applyAlignment="1">
      <alignment horizontal="left" vertical="center"/>
    </xf>
    <xf numFmtId="0" fontId="20" fillId="6" borderId="33" xfId="1" applyFont="1" applyFill="1" applyBorder="1" applyAlignment="1">
      <alignment horizontal="left" vertical="center"/>
    </xf>
    <xf numFmtId="0" fontId="20" fillId="3" borderId="37" xfId="3" applyFont="1" applyFill="1" applyBorder="1" applyAlignment="1">
      <alignment horizontal="left" vertical="center"/>
    </xf>
    <xf numFmtId="0" fontId="20" fillId="3" borderId="38" xfId="3" applyFont="1" applyFill="1" applyBorder="1" applyAlignment="1">
      <alignment horizontal="left" vertical="center"/>
    </xf>
    <xf numFmtId="0" fontId="20" fillId="4" borderId="19" xfId="3" applyFont="1" applyFill="1" applyBorder="1" applyAlignment="1">
      <alignment vertical="center" shrinkToFit="1"/>
    </xf>
    <xf numFmtId="0" fontId="20" fillId="4" borderId="20" xfId="3" applyFont="1" applyFill="1" applyBorder="1" applyAlignment="1">
      <alignment vertical="center" shrinkToFit="1"/>
    </xf>
    <xf numFmtId="0" fontId="20" fillId="4" borderId="23" xfId="3" applyFont="1" applyFill="1" applyBorder="1" applyAlignment="1">
      <alignment vertical="center" shrinkToFit="1"/>
    </xf>
    <xf numFmtId="0" fontId="20" fillId="4" borderId="10" xfId="3" applyFont="1" applyFill="1" applyBorder="1" applyAlignment="1">
      <alignment vertical="center" shrinkToFit="1"/>
    </xf>
    <xf numFmtId="0" fontId="20" fillId="5" borderId="23" xfId="3" applyFont="1" applyFill="1" applyBorder="1" applyAlignment="1">
      <alignment vertical="center" shrinkToFit="1"/>
    </xf>
    <xf numFmtId="0" fontId="20" fillId="5" borderId="10" xfId="3" applyFont="1" applyFill="1" applyBorder="1" applyAlignment="1">
      <alignment vertical="center" shrinkToFit="1"/>
    </xf>
    <xf numFmtId="0" fontId="20" fillId="6" borderId="28" xfId="1" applyFont="1" applyFill="1" applyBorder="1" applyAlignment="1">
      <alignment vertical="center"/>
    </xf>
    <xf numFmtId="0" fontId="20" fillId="6" borderId="24" xfId="1" applyFont="1" applyFill="1" applyBorder="1" applyAlignment="1">
      <alignment vertical="center"/>
    </xf>
    <xf numFmtId="0" fontId="20" fillId="0" borderId="23" xfId="1" applyFont="1" applyBorder="1" applyAlignment="1">
      <alignment horizontal="left" vertical="center"/>
    </xf>
    <xf numFmtId="0" fontId="20" fillId="0" borderId="10" xfId="1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quotePrefix="1" applyAlignment="1">
      <alignment vertical="center"/>
    </xf>
    <xf numFmtId="0" fontId="0" fillId="0" borderId="0" xfId="0" quotePrefix="1" applyFont="1" applyAlignment="1">
      <alignment vertical="center"/>
    </xf>
    <xf numFmtId="0" fontId="0" fillId="0" borderId="4" xfId="0" quotePrefix="1" applyFont="1" applyBorder="1" applyAlignment="1">
      <alignment horizontal="center" vertical="center" wrapText="1"/>
    </xf>
    <xf numFmtId="0" fontId="0" fillId="0" borderId="4" xfId="0" quotePrefix="1" applyFont="1" applyBorder="1" applyAlignment="1">
      <alignment horizontal="distributed" vertical="center" wrapText="1"/>
    </xf>
    <xf numFmtId="0" fontId="0" fillId="0" borderId="6" xfId="0" quotePrefix="1" applyFont="1" applyBorder="1" applyAlignment="1">
      <alignment horizontal="distributed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0" xfId="0" applyAlignment="1">
      <alignment horizontal="right" vertical="center"/>
    </xf>
    <xf numFmtId="0" fontId="4" fillId="0" borderId="6" xfId="0" quotePrefix="1" applyFont="1" applyBorder="1" applyAlignment="1">
      <alignment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6" xfId="0" quotePrefix="1" applyFont="1" applyBorder="1" applyAlignment="1">
      <alignment vertical="center" wrapText="1"/>
    </xf>
  </cellXfs>
  <cellStyles count="7">
    <cellStyle name="쉼표 [0] 2 2 2" xfId="5"/>
    <cellStyle name="쉼표 [0]_조사금액작성보고서(동읍-한림)" xfId="6"/>
    <cellStyle name="표준" xfId="0" builtinId="0"/>
    <cellStyle name="표준 2 2 2 2" xfId="2"/>
    <cellStyle name="표준 2 3 2 2 2" xfId="1"/>
    <cellStyle name="표준 6 2 2 6" xfId="4"/>
    <cellStyle name="표준_조사금액작성보고서(동읍-한림)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"/>
  <sheetViews>
    <sheetView view="pageBreakPreview" zoomScale="60" workbookViewId="0">
      <selection activeCell="E14" sqref="E14"/>
    </sheetView>
  </sheetViews>
  <sheetFormatPr defaultRowHeight="37.5"/>
  <cols>
    <col min="1" max="1" width="0.125" style="45" customWidth="1"/>
    <col min="2" max="2" width="40.875" style="45" customWidth="1"/>
    <col min="3" max="5" width="20.75" style="45" customWidth="1"/>
    <col min="6" max="7" width="16.125" style="45" customWidth="1"/>
    <col min="8" max="8" width="13.75" style="45" customWidth="1"/>
    <col min="9" max="9" width="0" style="42" hidden="1" customWidth="1"/>
    <col min="10" max="10" width="23" style="42" hidden="1" customWidth="1"/>
    <col min="11" max="11" width="23" style="43" hidden="1" customWidth="1"/>
    <col min="12" max="14" width="23" style="42" hidden="1" customWidth="1"/>
    <col min="15" max="15" width="40.125" style="44" hidden="1" customWidth="1"/>
    <col min="16" max="16" width="23" style="42" hidden="1" customWidth="1"/>
    <col min="17" max="18" width="10" style="42" hidden="1" customWidth="1"/>
    <col min="19" max="23" width="10" style="42" customWidth="1"/>
    <col min="24" max="37" width="9" style="42"/>
    <col min="38" max="256" width="9" style="45"/>
    <col min="257" max="257" width="0.125" style="45" customWidth="1"/>
    <col min="258" max="258" width="40.875" style="45" customWidth="1"/>
    <col min="259" max="261" width="20.75" style="45" customWidth="1"/>
    <col min="262" max="263" width="16.125" style="45" customWidth="1"/>
    <col min="264" max="264" width="13.75" style="45" customWidth="1"/>
    <col min="265" max="274" width="0" style="45" hidden="1" customWidth="1"/>
    <col min="275" max="279" width="10" style="45" customWidth="1"/>
    <col min="280" max="512" width="9" style="45"/>
    <col min="513" max="513" width="0.125" style="45" customWidth="1"/>
    <col min="514" max="514" width="40.875" style="45" customWidth="1"/>
    <col min="515" max="517" width="20.75" style="45" customWidth="1"/>
    <col min="518" max="519" width="16.125" style="45" customWidth="1"/>
    <col min="520" max="520" width="13.75" style="45" customWidth="1"/>
    <col min="521" max="530" width="0" style="45" hidden="1" customWidth="1"/>
    <col min="531" max="535" width="10" style="45" customWidth="1"/>
    <col min="536" max="768" width="9" style="45"/>
    <col min="769" max="769" width="0.125" style="45" customWidth="1"/>
    <col min="770" max="770" width="40.875" style="45" customWidth="1"/>
    <col min="771" max="773" width="20.75" style="45" customWidth="1"/>
    <col min="774" max="775" width="16.125" style="45" customWidth="1"/>
    <col min="776" max="776" width="13.75" style="45" customWidth="1"/>
    <col min="777" max="786" width="0" style="45" hidden="1" customWidth="1"/>
    <col min="787" max="791" width="10" style="45" customWidth="1"/>
    <col min="792" max="1024" width="9" style="45"/>
    <col min="1025" max="1025" width="0.125" style="45" customWidth="1"/>
    <col min="1026" max="1026" width="40.875" style="45" customWidth="1"/>
    <col min="1027" max="1029" width="20.75" style="45" customWidth="1"/>
    <col min="1030" max="1031" width="16.125" style="45" customWidth="1"/>
    <col min="1032" max="1032" width="13.75" style="45" customWidth="1"/>
    <col min="1033" max="1042" width="0" style="45" hidden="1" customWidth="1"/>
    <col min="1043" max="1047" width="10" style="45" customWidth="1"/>
    <col min="1048" max="1280" width="9" style="45"/>
    <col min="1281" max="1281" width="0.125" style="45" customWidth="1"/>
    <col min="1282" max="1282" width="40.875" style="45" customWidth="1"/>
    <col min="1283" max="1285" width="20.75" style="45" customWidth="1"/>
    <col min="1286" max="1287" width="16.125" style="45" customWidth="1"/>
    <col min="1288" max="1288" width="13.75" style="45" customWidth="1"/>
    <col min="1289" max="1298" width="0" style="45" hidden="1" customWidth="1"/>
    <col min="1299" max="1303" width="10" style="45" customWidth="1"/>
    <col min="1304" max="1536" width="9" style="45"/>
    <col min="1537" max="1537" width="0.125" style="45" customWidth="1"/>
    <col min="1538" max="1538" width="40.875" style="45" customWidth="1"/>
    <col min="1539" max="1541" width="20.75" style="45" customWidth="1"/>
    <col min="1542" max="1543" width="16.125" style="45" customWidth="1"/>
    <col min="1544" max="1544" width="13.75" style="45" customWidth="1"/>
    <col min="1545" max="1554" width="0" style="45" hidden="1" customWidth="1"/>
    <col min="1555" max="1559" width="10" style="45" customWidth="1"/>
    <col min="1560" max="1792" width="9" style="45"/>
    <col min="1793" max="1793" width="0.125" style="45" customWidth="1"/>
    <col min="1794" max="1794" width="40.875" style="45" customWidth="1"/>
    <col min="1795" max="1797" width="20.75" style="45" customWidth="1"/>
    <col min="1798" max="1799" width="16.125" style="45" customWidth="1"/>
    <col min="1800" max="1800" width="13.75" style="45" customWidth="1"/>
    <col min="1801" max="1810" width="0" style="45" hidden="1" customWidth="1"/>
    <col min="1811" max="1815" width="10" style="45" customWidth="1"/>
    <col min="1816" max="2048" width="9" style="45"/>
    <col min="2049" max="2049" width="0.125" style="45" customWidth="1"/>
    <col min="2050" max="2050" width="40.875" style="45" customWidth="1"/>
    <col min="2051" max="2053" width="20.75" style="45" customWidth="1"/>
    <col min="2054" max="2055" width="16.125" style="45" customWidth="1"/>
    <col min="2056" max="2056" width="13.75" style="45" customWidth="1"/>
    <col min="2057" max="2066" width="0" style="45" hidden="1" customWidth="1"/>
    <col min="2067" max="2071" width="10" style="45" customWidth="1"/>
    <col min="2072" max="2304" width="9" style="45"/>
    <col min="2305" max="2305" width="0.125" style="45" customWidth="1"/>
    <col min="2306" max="2306" width="40.875" style="45" customWidth="1"/>
    <col min="2307" max="2309" width="20.75" style="45" customWidth="1"/>
    <col min="2310" max="2311" width="16.125" style="45" customWidth="1"/>
    <col min="2312" max="2312" width="13.75" style="45" customWidth="1"/>
    <col min="2313" max="2322" width="0" style="45" hidden="1" customWidth="1"/>
    <col min="2323" max="2327" width="10" style="45" customWidth="1"/>
    <col min="2328" max="2560" width="9" style="45"/>
    <col min="2561" max="2561" width="0.125" style="45" customWidth="1"/>
    <col min="2562" max="2562" width="40.875" style="45" customWidth="1"/>
    <col min="2563" max="2565" width="20.75" style="45" customWidth="1"/>
    <col min="2566" max="2567" width="16.125" style="45" customWidth="1"/>
    <col min="2568" max="2568" width="13.75" style="45" customWidth="1"/>
    <col min="2569" max="2578" width="0" style="45" hidden="1" customWidth="1"/>
    <col min="2579" max="2583" width="10" style="45" customWidth="1"/>
    <col min="2584" max="2816" width="9" style="45"/>
    <col min="2817" max="2817" width="0.125" style="45" customWidth="1"/>
    <col min="2818" max="2818" width="40.875" style="45" customWidth="1"/>
    <col min="2819" max="2821" width="20.75" style="45" customWidth="1"/>
    <col min="2822" max="2823" width="16.125" style="45" customWidth="1"/>
    <col min="2824" max="2824" width="13.75" style="45" customWidth="1"/>
    <col min="2825" max="2834" width="0" style="45" hidden="1" customWidth="1"/>
    <col min="2835" max="2839" width="10" style="45" customWidth="1"/>
    <col min="2840" max="3072" width="9" style="45"/>
    <col min="3073" max="3073" width="0.125" style="45" customWidth="1"/>
    <col min="3074" max="3074" width="40.875" style="45" customWidth="1"/>
    <col min="3075" max="3077" width="20.75" style="45" customWidth="1"/>
    <col min="3078" max="3079" width="16.125" style="45" customWidth="1"/>
    <col min="3080" max="3080" width="13.75" style="45" customWidth="1"/>
    <col min="3081" max="3090" width="0" style="45" hidden="1" customWidth="1"/>
    <col min="3091" max="3095" width="10" style="45" customWidth="1"/>
    <col min="3096" max="3328" width="9" style="45"/>
    <col min="3329" max="3329" width="0.125" style="45" customWidth="1"/>
    <col min="3330" max="3330" width="40.875" style="45" customWidth="1"/>
    <col min="3331" max="3333" width="20.75" style="45" customWidth="1"/>
    <col min="3334" max="3335" width="16.125" style="45" customWidth="1"/>
    <col min="3336" max="3336" width="13.75" style="45" customWidth="1"/>
    <col min="3337" max="3346" width="0" style="45" hidden="1" customWidth="1"/>
    <col min="3347" max="3351" width="10" style="45" customWidth="1"/>
    <col min="3352" max="3584" width="9" style="45"/>
    <col min="3585" max="3585" width="0.125" style="45" customWidth="1"/>
    <col min="3586" max="3586" width="40.875" style="45" customWidth="1"/>
    <col min="3587" max="3589" width="20.75" style="45" customWidth="1"/>
    <col min="3590" max="3591" width="16.125" style="45" customWidth="1"/>
    <col min="3592" max="3592" width="13.75" style="45" customWidth="1"/>
    <col min="3593" max="3602" width="0" style="45" hidden="1" customWidth="1"/>
    <col min="3603" max="3607" width="10" style="45" customWidth="1"/>
    <col min="3608" max="3840" width="9" style="45"/>
    <col min="3841" max="3841" width="0.125" style="45" customWidth="1"/>
    <col min="3842" max="3842" width="40.875" style="45" customWidth="1"/>
    <col min="3843" max="3845" width="20.75" style="45" customWidth="1"/>
    <col min="3846" max="3847" width="16.125" style="45" customWidth="1"/>
    <col min="3848" max="3848" width="13.75" style="45" customWidth="1"/>
    <col min="3849" max="3858" width="0" style="45" hidden="1" customWidth="1"/>
    <col min="3859" max="3863" width="10" style="45" customWidth="1"/>
    <col min="3864" max="4096" width="9" style="45"/>
    <col min="4097" max="4097" width="0.125" style="45" customWidth="1"/>
    <col min="4098" max="4098" width="40.875" style="45" customWidth="1"/>
    <col min="4099" max="4101" width="20.75" style="45" customWidth="1"/>
    <col min="4102" max="4103" width="16.125" style="45" customWidth="1"/>
    <col min="4104" max="4104" width="13.75" style="45" customWidth="1"/>
    <col min="4105" max="4114" width="0" style="45" hidden="1" customWidth="1"/>
    <col min="4115" max="4119" width="10" style="45" customWidth="1"/>
    <col min="4120" max="4352" width="9" style="45"/>
    <col min="4353" max="4353" width="0.125" style="45" customWidth="1"/>
    <col min="4354" max="4354" width="40.875" style="45" customWidth="1"/>
    <col min="4355" max="4357" width="20.75" style="45" customWidth="1"/>
    <col min="4358" max="4359" width="16.125" style="45" customWidth="1"/>
    <col min="4360" max="4360" width="13.75" style="45" customWidth="1"/>
    <col min="4361" max="4370" width="0" style="45" hidden="1" customWidth="1"/>
    <col min="4371" max="4375" width="10" style="45" customWidth="1"/>
    <col min="4376" max="4608" width="9" style="45"/>
    <col min="4609" max="4609" width="0.125" style="45" customWidth="1"/>
    <col min="4610" max="4610" width="40.875" style="45" customWidth="1"/>
    <col min="4611" max="4613" width="20.75" style="45" customWidth="1"/>
    <col min="4614" max="4615" width="16.125" style="45" customWidth="1"/>
    <col min="4616" max="4616" width="13.75" style="45" customWidth="1"/>
    <col min="4617" max="4626" width="0" style="45" hidden="1" customWidth="1"/>
    <col min="4627" max="4631" width="10" style="45" customWidth="1"/>
    <col min="4632" max="4864" width="9" style="45"/>
    <col min="4865" max="4865" width="0.125" style="45" customWidth="1"/>
    <col min="4866" max="4866" width="40.875" style="45" customWidth="1"/>
    <col min="4867" max="4869" width="20.75" style="45" customWidth="1"/>
    <col min="4870" max="4871" width="16.125" style="45" customWidth="1"/>
    <col min="4872" max="4872" width="13.75" style="45" customWidth="1"/>
    <col min="4873" max="4882" width="0" style="45" hidden="1" customWidth="1"/>
    <col min="4883" max="4887" width="10" style="45" customWidth="1"/>
    <col min="4888" max="5120" width="9" style="45"/>
    <col min="5121" max="5121" width="0.125" style="45" customWidth="1"/>
    <col min="5122" max="5122" width="40.875" style="45" customWidth="1"/>
    <col min="5123" max="5125" width="20.75" style="45" customWidth="1"/>
    <col min="5126" max="5127" width="16.125" style="45" customWidth="1"/>
    <col min="5128" max="5128" width="13.75" style="45" customWidth="1"/>
    <col min="5129" max="5138" width="0" style="45" hidden="1" customWidth="1"/>
    <col min="5139" max="5143" width="10" style="45" customWidth="1"/>
    <col min="5144" max="5376" width="9" style="45"/>
    <col min="5377" max="5377" width="0.125" style="45" customWidth="1"/>
    <col min="5378" max="5378" width="40.875" style="45" customWidth="1"/>
    <col min="5379" max="5381" width="20.75" style="45" customWidth="1"/>
    <col min="5382" max="5383" width="16.125" style="45" customWidth="1"/>
    <col min="5384" max="5384" width="13.75" style="45" customWidth="1"/>
    <col min="5385" max="5394" width="0" style="45" hidden="1" customWidth="1"/>
    <col min="5395" max="5399" width="10" style="45" customWidth="1"/>
    <col min="5400" max="5632" width="9" style="45"/>
    <col min="5633" max="5633" width="0.125" style="45" customWidth="1"/>
    <col min="5634" max="5634" width="40.875" style="45" customWidth="1"/>
    <col min="5635" max="5637" width="20.75" style="45" customWidth="1"/>
    <col min="5638" max="5639" width="16.125" style="45" customWidth="1"/>
    <col min="5640" max="5640" width="13.75" style="45" customWidth="1"/>
    <col min="5641" max="5650" width="0" style="45" hidden="1" customWidth="1"/>
    <col min="5651" max="5655" width="10" style="45" customWidth="1"/>
    <col min="5656" max="5888" width="9" style="45"/>
    <col min="5889" max="5889" width="0.125" style="45" customWidth="1"/>
    <col min="5890" max="5890" width="40.875" style="45" customWidth="1"/>
    <col min="5891" max="5893" width="20.75" style="45" customWidth="1"/>
    <col min="5894" max="5895" width="16.125" style="45" customWidth="1"/>
    <col min="5896" max="5896" width="13.75" style="45" customWidth="1"/>
    <col min="5897" max="5906" width="0" style="45" hidden="1" customWidth="1"/>
    <col min="5907" max="5911" width="10" style="45" customWidth="1"/>
    <col min="5912" max="6144" width="9" style="45"/>
    <col min="6145" max="6145" width="0.125" style="45" customWidth="1"/>
    <col min="6146" max="6146" width="40.875" style="45" customWidth="1"/>
    <col min="6147" max="6149" width="20.75" style="45" customWidth="1"/>
    <col min="6150" max="6151" width="16.125" style="45" customWidth="1"/>
    <col min="6152" max="6152" width="13.75" style="45" customWidth="1"/>
    <col min="6153" max="6162" width="0" style="45" hidden="1" customWidth="1"/>
    <col min="6163" max="6167" width="10" style="45" customWidth="1"/>
    <col min="6168" max="6400" width="9" style="45"/>
    <col min="6401" max="6401" width="0.125" style="45" customWidth="1"/>
    <col min="6402" max="6402" width="40.875" style="45" customWidth="1"/>
    <col min="6403" max="6405" width="20.75" style="45" customWidth="1"/>
    <col min="6406" max="6407" width="16.125" style="45" customWidth="1"/>
    <col min="6408" max="6408" width="13.75" style="45" customWidth="1"/>
    <col min="6409" max="6418" width="0" style="45" hidden="1" customWidth="1"/>
    <col min="6419" max="6423" width="10" style="45" customWidth="1"/>
    <col min="6424" max="6656" width="9" style="45"/>
    <col min="6657" max="6657" width="0.125" style="45" customWidth="1"/>
    <col min="6658" max="6658" width="40.875" style="45" customWidth="1"/>
    <col min="6659" max="6661" width="20.75" style="45" customWidth="1"/>
    <col min="6662" max="6663" width="16.125" style="45" customWidth="1"/>
    <col min="6664" max="6664" width="13.75" style="45" customWidth="1"/>
    <col min="6665" max="6674" width="0" style="45" hidden="1" customWidth="1"/>
    <col min="6675" max="6679" width="10" style="45" customWidth="1"/>
    <col min="6680" max="6912" width="9" style="45"/>
    <col min="6913" max="6913" width="0.125" style="45" customWidth="1"/>
    <col min="6914" max="6914" width="40.875" style="45" customWidth="1"/>
    <col min="6915" max="6917" width="20.75" style="45" customWidth="1"/>
    <col min="6918" max="6919" width="16.125" style="45" customWidth="1"/>
    <col min="6920" max="6920" width="13.75" style="45" customWidth="1"/>
    <col min="6921" max="6930" width="0" style="45" hidden="1" customWidth="1"/>
    <col min="6931" max="6935" width="10" style="45" customWidth="1"/>
    <col min="6936" max="7168" width="9" style="45"/>
    <col min="7169" max="7169" width="0.125" style="45" customWidth="1"/>
    <col min="7170" max="7170" width="40.875" style="45" customWidth="1"/>
    <col min="7171" max="7173" width="20.75" style="45" customWidth="1"/>
    <col min="7174" max="7175" width="16.125" style="45" customWidth="1"/>
    <col min="7176" max="7176" width="13.75" style="45" customWidth="1"/>
    <col min="7177" max="7186" width="0" style="45" hidden="1" customWidth="1"/>
    <col min="7187" max="7191" width="10" style="45" customWidth="1"/>
    <col min="7192" max="7424" width="9" style="45"/>
    <col min="7425" max="7425" width="0.125" style="45" customWidth="1"/>
    <col min="7426" max="7426" width="40.875" style="45" customWidth="1"/>
    <col min="7427" max="7429" width="20.75" style="45" customWidth="1"/>
    <col min="7430" max="7431" width="16.125" style="45" customWidth="1"/>
    <col min="7432" max="7432" width="13.75" style="45" customWidth="1"/>
    <col min="7433" max="7442" width="0" style="45" hidden="1" customWidth="1"/>
    <col min="7443" max="7447" width="10" style="45" customWidth="1"/>
    <col min="7448" max="7680" width="9" style="45"/>
    <col min="7681" max="7681" width="0.125" style="45" customWidth="1"/>
    <col min="7682" max="7682" width="40.875" style="45" customWidth="1"/>
    <col min="7683" max="7685" width="20.75" style="45" customWidth="1"/>
    <col min="7686" max="7687" width="16.125" style="45" customWidth="1"/>
    <col min="7688" max="7688" width="13.75" style="45" customWidth="1"/>
    <col min="7689" max="7698" width="0" style="45" hidden="1" customWidth="1"/>
    <col min="7699" max="7703" width="10" style="45" customWidth="1"/>
    <col min="7704" max="7936" width="9" style="45"/>
    <col min="7937" max="7937" width="0.125" style="45" customWidth="1"/>
    <col min="7938" max="7938" width="40.875" style="45" customWidth="1"/>
    <col min="7939" max="7941" width="20.75" style="45" customWidth="1"/>
    <col min="7942" max="7943" width="16.125" style="45" customWidth="1"/>
    <col min="7944" max="7944" width="13.75" style="45" customWidth="1"/>
    <col min="7945" max="7954" width="0" style="45" hidden="1" customWidth="1"/>
    <col min="7955" max="7959" width="10" style="45" customWidth="1"/>
    <col min="7960" max="8192" width="9" style="45"/>
    <col min="8193" max="8193" width="0.125" style="45" customWidth="1"/>
    <col min="8194" max="8194" width="40.875" style="45" customWidth="1"/>
    <col min="8195" max="8197" width="20.75" style="45" customWidth="1"/>
    <col min="8198" max="8199" width="16.125" style="45" customWidth="1"/>
    <col min="8200" max="8200" width="13.75" style="45" customWidth="1"/>
    <col min="8201" max="8210" width="0" style="45" hidden="1" customWidth="1"/>
    <col min="8211" max="8215" width="10" style="45" customWidth="1"/>
    <col min="8216" max="8448" width="9" style="45"/>
    <col min="8449" max="8449" width="0.125" style="45" customWidth="1"/>
    <col min="8450" max="8450" width="40.875" style="45" customWidth="1"/>
    <col min="8451" max="8453" width="20.75" style="45" customWidth="1"/>
    <col min="8454" max="8455" width="16.125" style="45" customWidth="1"/>
    <col min="8456" max="8456" width="13.75" style="45" customWidth="1"/>
    <col min="8457" max="8466" width="0" style="45" hidden="1" customWidth="1"/>
    <col min="8467" max="8471" width="10" style="45" customWidth="1"/>
    <col min="8472" max="8704" width="9" style="45"/>
    <col min="8705" max="8705" width="0.125" style="45" customWidth="1"/>
    <col min="8706" max="8706" width="40.875" style="45" customWidth="1"/>
    <col min="8707" max="8709" width="20.75" style="45" customWidth="1"/>
    <col min="8710" max="8711" width="16.125" style="45" customWidth="1"/>
    <col min="8712" max="8712" width="13.75" style="45" customWidth="1"/>
    <col min="8713" max="8722" width="0" style="45" hidden="1" customWidth="1"/>
    <col min="8723" max="8727" width="10" style="45" customWidth="1"/>
    <col min="8728" max="8960" width="9" style="45"/>
    <col min="8961" max="8961" width="0.125" style="45" customWidth="1"/>
    <col min="8962" max="8962" width="40.875" style="45" customWidth="1"/>
    <col min="8963" max="8965" width="20.75" style="45" customWidth="1"/>
    <col min="8966" max="8967" width="16.125" style="45" customWidth="1"/>
    <col min="8968" max="8968" width="13.75" style="45" customWidth="1"/>
    <col min="8969" max="8978" width="0" style="45" hidden="1" customWidth="1"/>
    <col min="8979" max="8983" width="10" style="45" customWidth="1"/>
    <col min="8984" max="9216" width="9" style="45"/>
    <col min="9217" max="9217" width="0.125" style="45" customWidth="1"/>
    <col min="9218" max="9218" width="40.875" style="45" customWidth="1"/>
    <col min="9219" max="9221" width="20.75" style="45" customWidth="1"/>
    <col min="9222" max="9223" width="16.125" style="45" customWidth="1"/>
    <col min="9224" max="9224" width="13.75" style="45" customWidth="1"/>
    <col min="9225" max="9234" width="0" style="45" hidden="1" customWidth="1"/>
    <col min="9235" max="9239" width="10" style="45" customWidth="1"/>
    <col min="9240" max="9472" width="9" style="45"/>
    <col min="9473" max="9473" width="0.125" style="45" customWidth="1"/>
    <col min="9474" max="9474" width="40.875" style="45" customWidth="1"/>
    <col min="9475" max="9477" width="20.75" style="45" customWidth="1"/>
    <col min="9478" max="9479" width="16.125" style="45" customWidth="1"/>
    <col min="9480" max="9480" width="13.75" style="45" customWidth="1"/>
    <col min="9481" max="9490" width="0" style="45" hidden="1" customWidth="1"/>
    <col min="9491" max="9495" width="10" style="45" customWidth="1"/>
    <col min="9496" max="9728" width="9" style="45"/>
    <col min="9729" max="9729" width="0.125" style="45" customWidth="1"/>
    <col min="9730" max="9730" width="40.875" style="45" customWidth="1"/>
    <col min="9731" max="9733" width="20.75" style="45" customWidth="1"/>
    <col min="9734" max="9735" width="16.125" style="45" customWidth="1"/>
    <col min="9736" max="9736" width="13.75" style="45" customWidth="1"/>
    <col min="9737" max="9746" width="0" style="45" hidden="1" customWidth="1"/>
    <col min="9747" max="9751" width="10" style="45" customWidth="1"/>
    <col min="9752" max="9984" width="9" style="45"/>
    <col min="9985" max="9985" width="0.125" style="45" customWidth="1"/>
    <col min="9986" max="9986" width="40.875" style="45" customWidth="1"/>
    <col min="9987" max="9989" width="20.75" style="45" customWidth="1"/>
    <col min="9990" max="9991" width="16.125" style="45" customWidth="1"/>
    <col min="9992" max="9992" width="13.75" style="45" customWidth="1"/>
    <col min="9993" max="10002" width="0" style="45" hidden="1" customWidth="1"/>
    <col min="10003" max="10007" width="10" style="45" customWidth="1"/>
    <col min="10008" max="10240" width="9" style="45"/>
    <col min="10241" max="10241" width="0.125" style="45" customWidth="1"/>
    <col min="10242" max="10242" width="40.875" style="45" customWidth="1"/>
    <col min="10243" max="10245" width="20.75" style="45" customWidth="1"/>
    <col min="10246" max="10247" width="16.125" style="45" customWidth="1"/>
    <col min="10248" max="10248" width="13.75" style="45" customWidth="1"/>
    <col min="10249" max="10258" width="0" style="45" hidden="1" customWidth="1"/>
    <col min="10259" max="10263" width="10" style="45" customWidth="1"/>
    <col min="10264" max="10496" width="9" style="45"/>
    <col min="10497" max="10497" width="0.125" style="45" customWidth="1"/>
    <col min="10498" max="10498" width="40.875" style="45" customWidth="1"/>
    <col min="10499" max="10501" width="20.75" style="45" customWidth="1"/>
    <col min="10502" max="10503" width="16.125" style="45" customWidth="1"/>
    <col min="10504" max="10504" width="13.75" style="45" customWidth="1"/>
    <col min="10505" max="10514" width="0" style="45" hidden="1" customWidth="1"/>
    <col min="10515" max="10519" width="10" style="45" customWidth="1"/>
    <col min="10520" max="10752" width="9" style="45"/>
    <col min="10753" max="10753" width="0.125" style="45" customWidth="1"/>
    <col min="10754" max="10754" width="40.875" style="45" customWidth="1"/>
    <col min="10755" max="10757" width="20.75" style="45" customWidth="1"/>
    <col min="10758" max="10759" width="16.125" style="45" customWidth="1"/>
    <col min="10760" max="10760" width="13.75" style="45" customWidth="1"/>
    <col min="10761" max="10770" width="0" style="45" hidden="1" customWidth="1"/>
    <col min="10771" max="10775" width="10" style="45" customWidth="1"/>
    <col min="10776" max="11008" width="9" style="45"/>
    <col min="11009" max="11009" width="0.125" style="45" customWidth="1"/>
    <col min="11010" max="11010" width="40.875" style="45" customWidth="1"/>
    <col min="11011" max="11013" width="20.75" style="45" customWidth="1"/>
    <col min="11014" max="11015" width="16.125" style="45" customWidth="1"/>
    <col min="11016" max="11016" width="13.75" style="45" customWidth="1"/>
    <col min="11017" max="11026" width="0" style="45" hidden="1" customWidth="1"/>
    <col min="11027" max="11031" width="10" style="45" customWidth="1"/>
    <col min="11032" max="11264" width="9" style="45"/>
    <col min="11265" max="11265" width="0.125" style="45" customWidth="1"/>
    <col min="11266" max="11266" width="40.875" style="45" customWidth="1"/>
    <col min="11267" max="11269" width="20.75" style="45" customWidth="1"/>
    <col min="11270" max="11271" width="16.125" style="45" customWidth="1"/>
    <col min="11272" max="11272" width="13.75" style="45" customWidth="1"/>
    <col min="11273" max="11282" width="0" style="45" hidden="1" customWidth="1"/>
    <col min="11283" max="11287" width="10" style="45" customWidth="1"/>
    <col min="11288" max="11520" width="9" style="45"/>
    <col min="11521" max="11521" width="0.125" style="45" customWidth="1"/>
    <col min="11522" max="11522" width="40.875" style="45" customWidth="1"/>
    <col min="11523" max="11525" width="20.75" style="45" customWidth="1"/>
    <col min="11526" max="11527" width="16.125" style="45" customWidth="1"/>
    <col min="11528" max="11528" width="13.75" style="45" customWidth="1"/>
    <col min="11529" max="11538" width="0" style="45" hidden="1" customWidth="1"/>
    <col min="11539" max="11543" width="10" style="45" customWidth="1"/>
    <col min="11544" max="11776" width="9" style="45"/>
    <col min="11777" max="11777" width="0.125" style="45" customWidth="1"/>
    <col min="11778" max="11778" width="40.875" style="45" customWidth="1"/>
    <col min="11779" max="11781" width="20.75" style="45" customWidth="1"/>
    <col min="11782" max="11783" width="16.125" style="45" customWidth="1"/>
    <col min="11784" max="11784" width="13.75" style="45" customWidth="1"/>
    <col min="11785" max="11794" width="0" style="45" hidden="1" customWidth="1"/>
    <col min="11795" max="11799" width="10" style="45" customWidth="1"/>
    <col min="11800" max="12032" width="9" style="45"/>
    <col min="12033" max="12033" width="0.125" style="45" customWidth="1"/>
    <col min="12034" max="12034" width="40.875" style="45" customWidth="1"/>
    <col min="12035" max="12037" width="20.75" style="45" customWidth="1"/>
    <col min="12038" max="12039" width="16.125" style="45" customWidth="1"/>
    <col min="12040" max="12040" width="13.75" style="45" customWidth="1"/>
    <col min="12041" max="12050" width="0" style="45" hidden="1" customWidth="1"/>
    <col min="12051" max="12055" width="10" style="45" customWidth="1"/>
    <col min="12056" max="12288" width="9" style="45"/>
    <col min="12289" max="12289" width="0.125" style="45" customWidth="1"/>
    <col min="12290" max="12290" width="40.875" style="45" customWidth="1"/>
    <col min="12291" max="12293" width="20.75" style="45" customWidth="1"/>
    <col min="12294" max="12295" width="16.125" style="45" customWidth="1"/>
    <col min="12296" max="12296" width="13.75" style="45" customWidth="1"/>
    <col min="12297" max="12306" width="0" style="45" hidden="1" customWidth="1"/>
    <col min="12307" max="12311" width="10" style="45" customWidth="1"/>
    <col min="12312" max="12544" width="9" style="45"/>
    <col min="12545" max="12545" width="0.125" style="45" customWidth="1"/>
    <col min="12546" max="12546" width="40.875" style="45" customWidth="1"/>
    <col min="12547" max="12549" width="20.75" style="45" customWidth="1"/>
    <col min="12550" max="12551" width="16.125" style="45" customWidth="1"/>
    <col min="12552" max="12552" width="13.75" style="45" customWidth="1"/>
    <col min="12553" max="12562" width="0" style="45" hidden="1" customWidth="1"/>
    <col min="12563" max="12567" width="10" style="45" customWidth="1"/>
    <col min="12568" max="12800" width="9" style="45"/>
    <col min="12801" max="12801" width="0.125" style="45" customWidth="1"/>
    <col min="12802" max="12802" width="40.875" style="45" customWidth="1"/>
    <col min="12803" max="12805" width="20.75" style="45" customWidth="1"/>
    <col min="12806" max="12807" width="16.125" style="45" customWidth="1"/>
    <col min="12808" max="12808" width="13.75" style="45" customWidth="1"/>
    <col min="12809" max="12818" width="0" style="45" hidden="1" customWidth="1"/>
    <col min="12819" max="12823" width="10" style="45" customWidth="1"/>
    <col min="12824" max="13056" width="9" style="45"/>
    <col min="13057" max="13057" width="0.125" style="45" customWidth="1"/>
    <col min="13058" max="13058" width="40.875" style="45" customWidth="1"/>
    <col min="13059" max="13061" width="20.75" style="45" customWidth="1"/>
    <col min="13062" max="13063" width="16.125" style="45" customWidth="1"/>
    <col min="13064" max="13064" width="13.75" style="45" customWidth="1"/>
    <col min="13065" max="13074" width="0" style="45" hidden="1" customWidth="1"/>
    <col min="13075" max="13079" width="10" style="45" customWidth="1"/>
    <col min="13080" max="13312" width="9" style="45"/>
    <col min="13313" max="13313" width="0.125" style="45" customWidth="1"/>
    <col min="13314" max="13314" width="40.875" style="45" customWidth="1"/>
    <col min="13315" max="13317" width="20.75" style="45" customWidth="1"/>
    <col min="13318" max="13319" width="16.125" style="45" customWidth="1"/>
    <col min="13320" max="13320" width="13.75" style="45" customWidth="1"/>
    <col min="13321" max="13330" width="0" style="45" hidden="1" customWidth="1"/>
    <col min="13331" max="13335" width="10" style="45" customWidth="1"/>
    <col min="13336" max="13568" width="9" style="45"/>
    <col min="13569" max="13569" width="0.125" style="45" customWidth="1"/>
    <col min="13570" max="13570" width="40.875" style="45" customWidth="1"/>
    <col min="13571" max="13573" width="20.75" style="45" customWidth="1"/>
    <col min="13574" max="13575" width="16.125" style="45" customWidth="1"/>
    <col min="13576" max="13576" width="13.75" style="45" customWidth="1"/>
    <col min="13577" max="13586" width="0" style="45" hidden="1" customWidth="1"/>
    <col min="13587" max="13591" width="10" style="45" customWidth="1"/>
    <col min="13592" max="13824" width="9" style="45"/>
    <col min="13825" max="13825" width="0.125" style="45" customWidth="1"/>
    <col min="13826" max="13826" width="40.875" style="45" customWidth="1"/>
    <col min="13827" max="13829" width="20.75" style="45" customWidth="1"/>
    <col min="13830" max="13831" width="16.125" style="45" customWidth="1"/>
    <col min="13832" max="13832" width="13.75" style="45" customWidth="1"/>
    <col min="13833" max="13842" width="0" style="45" hidden="1" customWidth="1"/>
    <col min="13843" max="13847" width="10" style="45" customWidth="1"/>
    <col min="13848" max="14080" width="9" style="45"/>
    <col min="14081" max="14081" width="0.125" style="45" customWidth="1"/>
    <col min="14082" max="14082" width="40.875" style="45" customWidth="1"/>
    <col min="14083" max="14085" width="20.75" style="45" customWidth="1"/>
    <col min="14086" max="14087" width="16.125" style="45" customWidth="1"/>
    <col min="14088" max="14088" width="13.75" style="45" customWidth="1"/>
    <col min="14089" max="14098" width="0" style="45" hidden="1" customWidth="1"/>
    <col min="14099" max="14103" width="10" style="45" customWidth="1"/>
    <col min="14104" max="14336" width="9" style="45"/>
    <col min="14337" max="14337" width="0.125" style="45" customWidth="1"/>
    <col min="14338" max="14338" width="40.875" style="45" customWidth="1"/>
    <col min="14339" max="14341" width="20.75" style="45" customWidth="1"/>
    <col min="14342" max="14343" width="16.125" style="45" customWidth="1"/>
    <col min="14344" max="14344" width="13.75" style="45" customWidth="1"/>
    <col min="14345" max="14354" width="0" style="45" hidden="1" customWidth="1"/>
    <col min="14355" max="14359" width="10" style="45" customWidth="1"/>
    <col min="14360" max="14592" width="9" style="45"/>
    <col min="14593" max="14593" width="0.125" style="45" customWidth="1"/>
    <col min="14594" max="14594" width="40.875" style="45" customWidth="1"/>
    <col min="14595" max="14597" width="20.75" style="45" customWidth="1"/>
    <col min="14598" max="14599" width="16.125" style="45" customWidth="1"/>
    <col min="14600" max="14600" width="13.75" style="45" customWidth="1"/>
    <col min="14601" max="14610" width="0" style="45" hidden="1" customWidth="1"/>
    <col min="14611" max="14615" width="10" style="45" customWidth="1"/>
    <col min="14616" max="14848" width="9" style="45"/>
    <col min="14849" max="14849" width="0.125" style="45" customWidth="1"/>
    <col min="14850" max="14850" width="40.875" style="45" customWidth="1"/>
    <col min="14851" max="14853" width="20.75" style="45" customWidth="1"/>
    <col min="14854" max="14855" width="16.125" style="45" customWidth="1"/>
    <col min="14856" max="14856" width="13.75" style="45" customWidth="1"/>
    <col min="14857" max="14866" width="0" style="45" hidden="1" customWidth="1"/>
    <col min="14867" max="14871" width="10" style="45" customWidth="1"/>
    <col min="14872" max="15104" width="9" style="45"/>
    <col min="15105" max="15105" width="0.125" style="45" customWidth="1"/>
    <col min="15106" max="15106" width="40.875" style="45" customWidth="1"/>
    <col min="15107" max="15109" width="20.75" style="45" customWidth="1"/>
    <col min="15110" max="15111" width="16.125" style="45" customWidth="1"/>
    <col min="15112" max="15112" width="13.75" style="45" customWidth="1"/>
    <col min="15113" max="15122" width="0" style="45" hidden="1" customWidth="1"/>
    <col min="15123" max="15127" width="10" style="45" customWidth="1"/>
    <col min="15128" max="15360" width="9" style="45"/>
    <col min="15361" max="15361" width="0.125" style="45" customWidth="1"/>
    <col min="15362" max="15362" width="40.875" style="45" customWidth="1"/>
    <col min="15363" max="15365" width="20.75" style="45" customWidth="1"/>
    <col min="15366" max="15367" width="16.125" style="45" customWidth="1"/>
    <col min="15368" max="15368" width="13.75" style="45" customWidth="1"/>
    <col min="15369" max="15378" width="0" style="45" hidden="1" customWidth="1"/>
    <col min="15379" max="15383" width="10" style="45" customWidth="1"/>
    <col min="15384" max="15616" width="9" style="45"/>
    <col min="15617" max="15617" width="0.125" style="45" customWidth="1"/>
    <col min="15618" max="15618" width="40.875" style="45" customWidth="1"/>
    <col min="15619" max="15621" width="20.75" style="45" customWidth="1"/>
    <col min="15622" max="15623" width="16.125" style="45" customWidth="1"/>
    <col min="15624" max="15624" width="13.75" style="45" customWidth="1"/>
    <col min="15625" max="15634" width="0" style="45" hidden="1" customWidth="1"/>
    <col min="15635" max="15639" width="10" style="45" customWidth="1"/>
    <col min="15640" max="15872" width="9" style="45"/>
    <col min="15873" max="15873" width="0.125" style="45" customWidth="1"/>
    <col min="15874" max="15874" width="40.875" style="45" customWidth="1"/>
    <col min="15875" max="15877" width="20.75" style="45" customWidth="1"/>
    <col min="15878" max="15879" width="16.125" style="45" customWidth="1"/>
    <col min="15880" max="15880" width="13.75" style="45" customWidth="1"/>
    <col min="15881" max="15890" width="0" style="45" hidden="1" customWidth="1"/>
    <col min="15891" max="15895" width="10" style="45" customWidth="1"/>
    <col min="15896" max="16128" width="9" style="45"/>
    <col min="16129" max="16129" width="0.125" style="45" customWidth="1"/>
    <col min="16130" max="16130" width="40.875" style="45" customWidth="1"/>
    <col min="16131" max="16133" width="20.75" style="45" customWidth="1"/>
    <col min="16134" max="16135" width="16.125" style="45" customWidth="1"/>
    <col min="16136" max="16136" width="13.75" style="45" customWidth="1"/>
    <col min="16137" max="16146" width="0" style="45" hidden="1" customWidth="1"/>
    <col min="16147" max="16151" width="10" style="45" customWidth="1"/>
    <col min="16152" max="16384" width="9" style="45"/>
  </cols>
  <sheetData>
    <row r="1" spans="1:15">
      <c r="A1" s="40"/>
      <c r="B1" s="41"/>
      <c r="C1" s="41"/>
      <c r="D1" s="41"/>
      <c r="E1" s="41"/>
      <c r="F1" s="41"/>
      <c r="G1" s="41"/>
      <c r="H1" s="41"/>
      <c r="J1" s="42" t="s">
        <v>277</v>
      </c>
    </row>
    <row r="2" spans="1:15" ht="48.75">
      <c r="A2" s="40"/>
      <c r="B2" s="108" t="s">
        <v>352</v>
      </c>
      <c r="C2" s="108"/>
      <c r="D2" s="108"/>
      <c r="E2" s="108"/>
      <c r="F2" s="108"/>
      <c r="G2" s="108"/>
      <c r="H2" s="108"/>
    </row>
    <row r="3" spans="1:15">
      <c r="A3" s="40"/>
      <c r="B3" s="46"/>
      <c r="C3" s="46"/>
      <c r="D3" s="46"/>
      <c r="E3" s="46"/>
      <c r="F3" s="46"/>
      <c r="G3" s="46"/>
      <c r="H3" s="46"/>
      <c r="J3" s="42" t="s">
        <v>353</v>
      </c>
    </row>
    <row r="4" spans="1:15">
      <c r="A4" s="109" t="s">
        <v>354</v>
      </c>
      <c r="B4" s="109"/>
      <c r="C4" s="109"/>
      <c r="D4" s="109"/>
      <c r="E4" s="109"/>
      <c r="F4" s="109"/>
      <c r="G4" s="47"/>
      <c r="H4" s="47" t="s">
        <v>355</v>
      </c>
      <c r="J4" s="42" t="s">
        <v>273</v>
      </c>
      <c r="K4" s="43" t="s">
        <v>356</v>
      </c>
      <c r="L4" s="42" t="s">
        <v>357</v>
      </c>
      <c r="M4" s="42" t="s">
        <v>358</v>
      </c>
      <c r="N4" s="42" t="s">
        <v>359</v>
      </c>
    </row>
    <row r="5" spans="1:15" ht="38.25" thickBot="1">
      <c r="A5" s="48"/>
      <c r="B5" s="48"/>
      <c r="C5" s="48"/>
      <c r="D5" s="48"/>
      <c r="E5" s="48"/>
      <c r="F5" s="48"/>
      <c r="G5" s="47"/>
      <c r="H5" s="47"/>
      <c r="J5" s="42" t="s">
        <v>360</v>
      </c>
      <c r="K5" s="43" t="s">
        <v>361</v>
      </c>
      <c r="M5" s="42">
        <v>1</v>
      </c>
      <c r="N5" s="42" t="s">
        <v>111</v>
      </c>
      <c r="O5" s="49"/>
    </row>
    <row r="6" spans="1:15">
      <c r="A6" s="110" t="s">
        <v>362</v>
      </c>
      <c r="B6" s="111"/>
      <c r="C6" s="111" t="s">
        <v>363</v>
      </c>
      <c r="D6" s="111" t="s">
        <v>364</v>
      </c>
      <c r="E6" s="111" t="s">
        <v>365</v>
      </c>
      <c r="F6" s="111" t="s">
        <v>366</v>
      </c>
      <c r="G6" s="114"/>
      <c r="H6" s="115" t="s">
        <v>367</v>
      </c>
      <c r="J6" s="42" t="s">
        <v>368</v>
      </c>
      <c r="K6" s="43" t="s">
        <v>369</v>
      </c>
      <c r="M6" s="42">
        <v>1</v>
      </c>
      <c r="N6" s="42" t="s">
        <v>111</v>
      </c>
      <c r="O6" s="49"/>
    </row>
    <row r="7" spans="1:15" ht="38.25" thickBot="1">
      <c r="A7" s="112"/>
      <c r="B7" s="113"/>
      <c r="C7" s="113"/>
      <c r="D7" s="113"/>
      <c r="E7" s="113"/>
      <c r="F7" s="50" t="s">
        <v>370</v>
      </c>
      <c r="G7" s="51" t="s">
        <v>371</v>
      </c>
      <c r="H7" s="116"/>
      <c r="J7" s="42" t="s">
        <v>372</v>
      </c>
      <c r="K7" s="43" t="s">
        <v>373</v>
      </c>
      <c r="M7" s="42">
        <v>1</v>
      </c>
      <c r="N7" s="42" t="s">
        <v>111</v>
      </c>
      <c r="O7" s="49"/>
    </row>
    <row r="8" spans="1:15" ht="38.25" thickTop="1">
      <c r="A8" s="121" t="s">
        <v>374</v>
      </c>
      <c r="B8" s="122"/>
      <c r="C8" s="52">
        <v>410589468</v>
      </c>
      <c r="D8" s="52">
        <f>공종별집계표!L5</f>
        <v>0</v>
      </c>
      <c r="E8" s="53">
        <f t="shared" ref="E8:E26" si="0">D8-C8</f>
        <v>-410589468</v>
      </c>
      <c r="F8" s="54"/>
      <c r="G8" s="55"/>
      <c r="H8" s="56"/>
      <c r="J8" s="42" t="s">
        <v>375</v>
      </c>
      <c r="K8" s="43" t="s">
        <v>376</v>
      </c>
      <c r="M8" s="42">
        <v>1</v>
      </c>
      <c r="N8" s="42" t="s">
        <v>111</v>
      </c>
      <c r="O8" s="49"/>
    </row>
    <row r="9" spans="1:15">
      <c r="A9" s="123" t="s">
        <v>377</v>
      </c>
      <c r="B9" s="124"/>
      <c r="C9" s="57">
        <f xml:space="preserve"> SUM(C10:C21)</f>
        <v>143956317</v>
      </c>
      <c r="D9" s="57">
        <f xml:space="preserve"> SUM(D10:D21)</f>
        <v>0</v>
      </c>
      <c r="E9" s="53">
        <f t="shared" si="0"/>
        <v>-143956317</v>
      </c>
      <c r="F9" s="58"/>
      <c r="G9" s="59"/>
      <c r="H9" s="60"/>
      <c r="J9" s="42" t="s">
        <v>378</v>
      </c>
      <c r="K9" s="43" t="s">
        <v>379</v>
      </c>
      <c r="M9" s="42">
        <v>1</v>
      </c>
      <c r="N9" s="42" t="s">
        <v>111</v>
      </c>
      <c r="O9" s="49"/>
    </row>
    <row r="10" spans="1:15">
      <c r="A10" s="61"/>
      <c r="B10" s="62" t="s">
        <v>380</v>
      </c>
      <c r="C10" s="63">
        <v>14062276</v>
      </c>
      <c r="D10" s="63">
        <f>원가계산서!E9</f>
        <v>0</v>
      </c>
      <c r="E10" s="64">
        <f t="shared" si="0"/>
        <v>-14062276</v>
      </c>
      <c r="F10" s="65">
        <v>11.6</v>
      </c>
      <c r="G10" s="66">
        <v>11.6</v>
      </c>
      <c r="H10" s="67"/>
      <c r="J10" s="68" t="s">
        <v>381</v>
      </c>
      <c r="K10" s="43" t="s">
        <v>382</v>
      </c>
      <c r="M10" s="42">
        <v>1</v>
      </c>
      <c r="N10" s="42" t="s">
        <v>111</v>
      </c>
      <c r="O10" s="49"/>
    </row>
    <row r="11" spans="1:15">
      <c r="A11" s="61"/>
      <c r="B11" s="62" t="s">
        <v>383</v>
      </c>
      <c r="C11" s="63">
        <v>4816281</v>
      </c>
      <c r="D11" s="63">
        <f>원가계산서!E13</f>
        <v>0</v>
      </c>
      <c r="E11" s="64">
        <f t="shared" si="0"/>
        <v>-4816281</v>
      </c>
      <c r="F11" s="65">
        <v>3.56</v>
      </c>
      <c r="G11" s="66">
        <v>3.56</v>
      </c>
      <c r="H11" s="67"/>
      <c r="J11" s="68" t="s">
        <v>384</v>
      </c>
      <c r="K11" s="43" t="s">
        <v>385</v>
      </c>
      <c r="M11" s="42">
        <v>1</v>
      </c>
      <c r="N11" s="42" t="s">
        <v>111</v>
      </c>
      <c r="O11" s="49"/>
    </row>
    <row r="12" spans="1:15">
      <c r="A12" s="61"/>
      <c r="B12" s="62" t="s">
        <v>386</v>
      </c>
      <c r="C12" s="63">
        <v>1366416</v>
      </c>
      <c r="D12" s="63">
        <f>원가계산서!E14</f>
        <v>0</v>
      </c>
      <c r="E12" s="64">
        <f t="shared" si="0"/>
        <v>-1366416</v>
      </c>
      <c r="F12" s="65">
        <v>1.01</v>
      </c>
      <c r="G12" s="66">
        <v>1.01</v>
      </c>
      <c r="H12" s="67"/>
      <c r="J12" s="68" t="s">
        <v>387</v>
      </c>
      <c r="K12" s="43" t="s">
        <v>388</v>
      </c>
      <c r="O12" s="49">
        <v>718645225</v>
      </c>
    </row>
    <row r="13" spans="1:15" s="42" customFormat="1">
      <c r="A13" s="61"/>
      <c r="B13" s="62" t="s">
        <v>389</v>
      </c>
      <c r="C13" s="63">
        <v>4297480</v>
      </c>
      <c r="D13" s="63">
        <f>원가계산서!E15</f>
        <v>0</v>
      </c>
      <c r="E13" s="64">
        <f t="shared" si="0"/>
        <v>-4297480</v>
      </c>
      <c r="F13" s="65">
        <v>3.5449999999999999</v>
      </c>
      <c r="G13" s="66">
        <v>3.5449999999999999</v>
      </c>
      <c r="H13" s="67"/>
      <c r="J13" s="68"/>
      <c r="K13" s="43" t="s">
        <v>390</v>
      </c>
      <c r="M13" s="42">
        <v>1</v>
      </c>
      <c r="N13" s="42" t="s">
        <v>111</v>
      </c>
      <c r="O13" s="49">
        <v>57208896</v>
      </c>
    </row>
    <row r="14" spans="1:15" s="42" customFormat="1">
      <c r="A14" s="61"/>
      <c r="B14" s="62" t="s">
        <v>391</v>
      </c>
      <c r="C14" s="63">
        <v>5455523</v>
      </c>
      <c r="D14" s="63">
        <f>원가계산서!E16</f>
        <v>0</v>
      </c>
      <c r="E14" s="64">
        <f>D14-C14</f>
        <v>-5455523</v>
      </c>
      <c r="F14" s="69">
        <v>4.5</v>
      </c>
      <c r="G14" s="70">
        <v>4.5</v>
      </c>
      <c r="H14" s="67"/>
      <c r="J14" s="68"/>
      <c r="K14" s="43"/>
      <c r="O14" s="49"/>
    </row>
    <row r="15" spans="1:15" s="42" customFormat="1">
      <c r="A15" s="61"/>
      <c r="B15" s="62" t="s">
        <v>315</v>
      </c>
      <c r="C15" s="63">
        <v>556523</v>
      </c>
      <c r="D15" s="63">
        <f>원가계산서!E17</f>
        <v>0</v>
      </c>
      <c r="E15" s="64">
        <f>D15-C15</f>
        <v>-556523</v>
      </c>
      <c r="F15" s="65">
        <v>12.95</v>
      </c>
      <c r="G15" s="66">
        <v>12.95</v>
      </c>
      <c r="H15" s="67"/>
      <c r="J15" s="68"/>
      <c r="K15" s="43"/>
      <c r="O15" s="49"/>
    </row>
    <row r="16" spans="1:15" s="42" customFormat="1">
      <c r="A16" s="61"/>
      <c r="B16" s="62" t="s">
        <v>392</v>
      </c>
      <c r="C16" s="63">
        <v>2788209</v>
      </c>
      <c r="D16" s="63">
        <f>원가계산서!E18</f>
        <v>0</v>
      </c>
      <c r="E16" s="64">
        <f t="shared" si="0"/>
        <v>-2788209</v>
      </c>
      <c r="F16" s="69">
        <v>2.2999999999999998</v>
      </c>
      <c r="G16" s="70">
        <v>2.2999999999999998</v>
      </c>
      <c r="H16" s="67"/>
      <c r="J16" s="68"/>
      <c r="K16" s="43" t="s">
        <v>389</v>
      </c>
      <c r="M16" s="42">
        <v>1</v>
      </c>
      <c r="N16" s="42" t="s">
        <v>111</v>
      </c>
      <c r="O16" s="49">
        <v>14803324</v>
      </c>
    </row>
    <row r="17" spans="1:15" s="42" customFormat="1">
      <c r="A17" s="61"/>
      <c r="B17" s="62" t="s">
        <v>393</v>
      </c>
      <c r="C17" s="63">
        <v>2635248</v>
      </c>
      <c r="D17" s="63">
        <f>원가계산서!E19</f>
        <v>0</v>
      </c>
      <c r="E17" s="64">
        <f t="shared" si="0"/>
        <v>-2635248</v>
      </c>
      <c r="F17" s="71">
        <v>1.85</v>
      </c>
      <c r="G17" s="71">
        <v>1.85</v>
      </c>
      <c r="H17" s="67"/>
      <c r="J17" s="68"/>
      <c r="K17" s="43" t="s">
        <v>391</v>
      </c>
      <c r="M17" s="42">
        <v>1</v>
      </c>
      <c r="N17" s="42" t="s">
        <v>111</v>
      </c>
      <c r="O17" s="49">
        <v>18791243</v>
      </c>
    </row>
    <row r="18" spans="1:15" s="42" customFormat="1">
      <c r="A18" s="61"/>
      <c r="B18" s="62" t="s">
        <v>394</v>
      </c>
      <c r="C18" s="63">
        <v>10486045</v>
      </c>
      <c r="D18" s="63">
        <f>원가계산서!E20</f>
        <v>0</v>
      </c>
      <c r="E18" s="64">
        <f>D18-C18</f>
        <v>-10486045</v>
      </c>
      <c r="F18" s="72">
        <v>6.7</v>
      </c>
      <c r="G18" s="73">
        <v>6.7</v>
      </c>
      <c r="H18" s="67"/>
      <c r="J18" s="68"/>
      <c r="K18" s="43"/>
      <c r="O18" s="49"/>
    </row>
    <row r="19" spans="1:15" s="42" customFormat="1">
      <c r="A19" s="61"/>
      <c r="B19" s="74" t="s">
        <v>351</v>
      </c>
      <c r="C19" s="63">
        <v>591000</v>
      </c>
      <c r="D19" s="63">
        <f>원가계산서!E21</f>
        <v>0</v>
      </c>
      <c r="E19" s="64"/>
      <c r="F19" s="72"/>
      <c r="G19" s="73"/>
      <c r="H19" s="67"/>
      <c r="J19" s="68"/>
      <c r="K19" s="43"/>
      <c r="O19" s="49"/>
    </row>
    <row r="20" spans="1:15" s="42" customFormat="1">
      <c r="A20" s="61"/>
      <c r="B20" s="75" t="s">
        <v>395</v>
      </c>
      <c r="C20" s="63">
        <v>27458648</v>
      </c>
      <c r="D20" s="63">
        <f>원가계산서!E24</f>
        <v>0</v>
      </c>
      <c r="E20" s="64">
        <f t="shared" si="0"/>
        <v>-27458648</v>
      </c>
      <c r="F20" s="76">
        <v>6</v>
      </c>
      <c r="G20" s="76">
        <v>6</v>
      </c>
      <c r="H20" s="77"/>
      <c r="K20" s="43" t="s">
        <v>396</v>
      </c>
      <c r="M20" s="42">
        <v>1</v>
      </c>
      <c r="N20" s="42" t="s">
        <v>111</v>
      </c>
      <c r="O20" s="49">
        <v>582102</v>
      </c>
    </row>
    <row r="21" spans="1:15" s="42" customFormat="1">
      <c r="A21" s="61"/>
      <c r="B21" s="78" t="s">
        <v>397</v>
      </c>
      <c r="C21" s="63">
        <v>69442668</v>
      </c>
      <c r="D21" s="63">
        <f>원가계산서!E25</f>
        <v>0</v>
      </c>
      <c r="E21" s="64">
        <f>D21-C21</f>
        <v>-69442668</v>
      </c>
      <c r="F21" s="79">
        <v>15</v>
      </c>
      <c r="G21" s="80">
        <v>15</v>
      </c>
      <c r="H21" s="77"/>
      <c r="K21" s="43"/>
      <c r="O21" s="49"/>
    </row>
    <row r="22" spans="1:15" s="42" customFormat="1">
      <c r="A22" s="125" t="s">
        <v>398</v>
      </c>
      <c r="B22" s="126"/>
      <c r="C22" s="81">
        <f>TRUNC(SUM(C8,C9),0)</f>
        <v>554545785</v>
      </c>
      <c r="D22" s="81">
        <f>TRUNC(SUM(D8,D9),0)</f>
        <v>0</v>
      </c>
      <c r="E22" s="81">
        <f t="shared" si="0"/>
        <v>-554545785</v>
      </c>
      <c r="F22" s="82"/>
      <c r="G22" s="83"/>
      <c r="H22" s="84"/>
      <c r="K22" s="43" t="s">
        <v>399</v>
      </c>
      <c r="M22" s="42">
        <v>1</v>
      </c>
      <c r="N22" s="42" t="s">
        <v>111</v>
      </c>
      <c r="O22" s="49">
        <v>10959590</v>
      </c>
    </row>
    <row r="23" spans="1:15" s="42" customFormat="1">
      <c r="A23" s="125" t="s">
        <v>400</v>
      </c>
      <c r="B23" s="126"/>
      <c r="C23" s="81">
        <f>TRUNC(SUM(C22:C22)*0.1,0)</f>
        <v>55454578</v>
      </c>
      <c r="D23" s="81">
        <f>TRUNC(SUM(D22:D22)*0.1,0)</f>
        <v>0</v>
      </c>
      <c r="E23" s="81">
        <f t="shared" si="0"/>
        <v>-55454578</v>
      </c>
      <c r="F23" s="82">
        <v>10</v>
      </c>
      <c r="G23" s="83">
        <f>F23</f>
        <v>10</v>
      </c>
      <c r="H23" s="84"/>
      <c r="J23" s="42" t="s">
        <v>401</v>
      </c>
      <c r="K23" s="43" t="s">
        <v>402</v>
      </c>
      <c r="O23" s="49">
        <v>958921019</v>
      </c>
    </row>
    <row r="24" spans="1:15" s="42" customFormat="1">
      <c r="A24" s="127" t="s">
        <v>403</v>
      </c>
      <c r="B24" s="128"/>
      <c r="C24" s="85">
        <f>SUM(C22:C23)</f>
        <v>610000363</v>
      </c>
      <c r="D24" s="85">
        <f>SUM(D22:D23)</f>
        <v>0</v>
      </c>
      <c r="E24" s="85">
        <f t="shared" si="0"/>
        <v>-610000363</v>
      </c>
      <c r="F24" s="86" t="s">
        <v>404</v>
      </c>
      <c r="G24" s="87">
        <f>E24/C24</f>
        <v>-1</v>
      </c>
      <c r="H24" s="88"/>
      <c r="K24" s="43" t="s">
        <v>405</v>
      </c>
      <c r="M24" s="42">
        <v>1</v>
      </c>
      <c r="N24" s="42" t="s">
        <v>111</v>
      </c>
      <c r="O24" s="49">
        <v>57535261</v>
      </c>
    </row>
    <row r="25" spans="1:15" s="42" customFormat="1">
      <c r="A25" s="129" t="s">
        <v>406</v>
      </c>
      <c r="B25" s="130"/>
      <c r="C25" s="89">
        <f>D25</f>
        <v>0</v>
      </c>
      <c r="D25" s="89">
        <v>0</v>
      </c>
      <c r="E25" s="90">
        <f t="shared" si="0"/>
        <v>0</v>
      </c>
      <c r="F25" s="91"/>
      <c r="G25" s="92"/>
      <c r="H25" s="93"/>
      <c r="K25" s="43" t="s">
        <v>407</v>
      </c>
      <c r="M25" s="42">
        <v>1</v>
      </c>
      <c r="N25" s="42" t="s">
        <v>111</v>
      </c>
      <c r="O25" s="49">
        <v>122543720</v>
      </c>
    </row>
    <row r="26" spans="1:15" s="42" customFormat="1" ht="38.25" thickBot="1">
      <c r="A26" s="117" t="s">
        <v>408</v>
      </c>
      <c r="B26" s="118"/>
      <c r="C26" s="94">
        <f>C24+C25</f>
        <v>610000363</v>
      </c>
      <c r="D26" s="94">
        <f>D24+D25</f>
        <v>0</v>
      </c>
      <c r="E26" s="94">
        <f t="shared" si="0"/>
        <v>-610000363</v>
      </c>
      <c r="F26" s="95"/>
      <c r="G26" s="96"/>
      <c r="H26" s="97"/>
      <c r="J26" s="42" t="s">
        <v>409</v>
      </c>
      <c r="K26" s="43" t="s">
        <v>410</v>
      </c>
      <c r="O26" s="49">
        <v>1139000000</v>
      </c>
    </row>
    <row r="27" spans="1:15" s="42" customFormat="1" ht="38.25" thickBot="1">
      <c r="A27" s="61"/>
      <c r="B27" s="98"/>
      <c r="C27" s="99"/>
      <c r="D27" s="99"/>
      <c r="E27" s="100"/>
      <c r="F27" s="100"/>
      <c r="G27" s="100"/>
      <c r="H27" s="101"/>
      <c r="K27" s="43" t="s">
        <v>411</v>
      </c>
      <c r="M27" s="42">
        <v>1</v>
      </c>
      <c r="N27" s="42" t="s">
        <v>111</v>
      </c>
      <c r="O27" s="49">
        <v>113900000</v>
      </c>
    </row>
    <row r="28" spans="1:15" s="42" customFormat="1">
      <c r="A28" s="119" t="s">
        <v>412</v>
      </c>
      <c r="B28" s="120"/>
      <c r="C28" s="120"/>
      <c r="D28" s="120"/>
      <c r="E28" s="120"/>
      <c r="F28" s="120"/>
      <c r="G28" s="120"/>
      <c r="H28" s="102"/>
      <c r="J28" s="42" t="s">
        <v>413</v>
      </c>
      <c r="K28" s="43" t="s">
        <v>414</v>
      </c>
      <c r="O28" s="49">
        <v>1252900000</v>
      </c>
    </row>
    <row r="29" spans="1:15" s="42" customFormat="1" ht="38.25" thickBot="1">
      <c r="A29" s="103"/>
      <c r="B29" s="104" t="s">
        <v>415</v>
      </c>
      <c r="C29" s="104"/>
      <c r="D29" s="104"/>
      <c r="E29" s="105"/>
      <c r="F29" s="105"/>
      <c r="G29" s="105"/>
      <c r="H29" s="106"/>
      <c r="K29" s="43" t="s">
        <v>416</v>
      </c>
      <c r="M29" s="42">
        <v>1</v>
      </c>
      <c r="N29" s="42" t="s">
        <v>111</v>
      </c>
      <c r="O29" s="49">
        <v>846170000</v>
      </c>
    </row>
    <row r="30" spans="1:15" s="42" customFormat="1">
      <c r="A30" s="45"/>
      <c r="B30" s="45"/>
      <c r="C30" s="45"/>
      <c r="D30" s="45"/>
      <c r="E30" s="45"/>
      <c r="F30" s="45"/>
      <c r="G30" s="45"/>
      <c r="H30" s="45"/>
      <c r="K30" s="43" t="s">
        <v>417</v>
      </c>
      <c r="M30" s="42">
        <v>1</v>
      </c>
      <c r="N30" s="42" t="s">
        <v>111</v>
      </c>
      <c r="O30" s="49">
        <v>26930000</v>
      </c>
    </row>
    <row r="31" spans="1:15" s="42" customFormat="1">
      <c r="A31" s="45"/>
      <c r="B31" s="45"/>
      <c r="C31" s="45"/>
      <c r="D31" s="45"/>
      <c r="E31" s="45"/>
      <c r="F31" s="45"/>
      <c r="G31" s="45"/>
      <c r="H31" s="45"/>
      <c r="J31" s="42" t="s">
        <v>418</v>
      </c>
      <c r="K31" s="43" t="s">
        <v>419</v>
      </c>
      <c r="O31" s="49">
        <v>2126000000</v>
      </c>
    </row>
    <row r="32" spans="1:15" s="42" customFormat="1">
      <c r="A32" s="45"/>
      <c r="B32" s="45"/>
      <c r="C32" s="45"/>
      <c r="D32" s="45"/>
      <c r="E32" s="45"/>
      <c r="F32" s="45"/>
      <c r="G32" s="45"/>
      <c r="H32" s="45"/>
      <c r="K32" s="43"/>
      <c r="O32" s="49"/>
    </row>
    <row r="33" spans="1:15" s="42" customFormat="1">
      <c r="A33" s="45"/>
      <c r="B33" s="45"/>
      <c r="C33" s="45"/>
      <c r="D33" s="45"/>
      <c r="E33" s="45"/>
      <c r="F33" s="45"/>
      <c r="G33" s="45"/>
      <c r="H33" s="45"/>
      <c r="K33" s="43"/>
      <c r="O33" s="49"/>
    </row>
  </sheetData>
  <mergeCells count="16">
    <mergeCell ref="A26:B26"/>
    <mergeCell ref="A28:G28"/>
    <mergeCell ref="A8:B8"/>
    <mergeCell ref="A9:B9"/>
    <mergeCell ref="A22:B22"/>
    <mergeCell ref="A23:B23"/>
    <mergeCell ref="A24:B24"/>
    <mergeCell ref="A25:B25"/>
    <mergeCell ref="B2:H2"/>
    <mergeCell ref="A4:F4"/>
    <mergeCell ref="A6:B7"/>
    <mergeCell ref="C6:C7"/>
    <mergeCell ref="D6:D7"/>
    <mergeCell ref="E6:E7"/>
    <mergeCell ref="F6:G6"/>
    <mergeCell ref="H6:H7"/>
  </mergeCells>
  <phoneticPr fontId="3" type="noConversion"/>
  <pageMargins left="0.7" right="0.7" top="0.75" bottom="0.75" header="0.3" footer="0.3"/>
  <pageSetup paperSize="9" scale="54" orientation="portrait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tabSelected="1" view="pageBreakPreview" topLeftCell="B1" zoomScale="85" zoomScaleSheetLayoutView="85" workbookViewId="0">
      <selection activeCell="M10" sqref="M10"/>
    </sheetView>
  </sheetViews>
  <sheetFormatPr defaultRowHeight="16.5"/>
  <cols>
    <col min="1" max="1" width="0" hidden="1" customWidth="1"/>
    <col min="2" max="3" width="4.625" customWidth="1"/>
    <col min="4" max="4" width="35.625" customWidth="1"/>
    <col min="5" max="5" width="25.625" customWidth="1"/>
    <col min="6" max="6" width="60.625" customWidth="1"/>
    <col min="7" max="7" width="30.625" customWidth="1"/>
    <col min="8" max="9" width="11.125" bestFit="1" customWidth="1"/>
  </cols>
  <sheetData>
    <row r="1" spans="1:7" ht="24" customHeight="1">
      <c r="B1" s="131" t="s">
        <v>277</v>
      </c>
      <c r="C1" s="131"/>
      <c r="D1" s="131"/>
      <c r="E1" s="131"/>
      <c r="F1" s="131"/>
      <c r="G1" s="131"/>
    </row>
    <row r="2" spans="1:7" ht="21.95" customHeight="1">
      <c r="B2" s="132" t="s">
        <v>346</v>
      </c>
      <c r="C2" s="133"/>
      <c r="D2" s="133"/>
      <c r="E2" s="133"/>
      <c r="F2" s="143" t="s">
        <v>441</v>
      </c>
      <c r="G2" s="143"/>
    </row>
    <row r="3" spans="1:7" ht="21.95" customHeight="1">
      <c r="B3" s="134" t="s">
        <v>278</v>
      </c>
      <c r="C3" s="134"/>
      <c r="D3" s="134"/>
      <c r="E3" s="21" t="s">
        <v>279</v>
      </c>
      <c r="F3" s="21" t="s">
        <v>280</v>
      </c>
      <c r="G3" s="21" t="s">
        <v>274</v>
      </c>
    </row>
    <row r="4" spans="1:7" ht="21.95" customHeight="1">
      <c r="A4" s="1" t="s">
        <v>285</v>
      </c>
      <c r="B4" s="135" t="s">
        <v>281</v>
      </c>
      <c r="C4" s="135" t="s">
        <v>282</v>
      </c>
      <c r="D4" s="21" t="s">
        <v>286</v>
      </c>
      <c r="E4" s="18"/>
      <c r="F4" s="16" t="s">
        <v>50</v>
      </c>
      <c r="G4" s="16" t="s">
        <v>50</v>
      </c>
    </row>
    <row r="5" spans="1:7" ht="21.95" customHeight="1">
      <c r="A5" s="1" t="s">
        <v>287</v>
      </c>
      <c r="B5" s="135"/>
      <c r="C5" s="135"/>
      <c r="D5" s="21" t="s">
        <v>288</v>
      </c>
      <c r="E5" s="18"/>
      <c r="F5" s="16" t="s">
        <v>50</v>
      </c>
      <c r="G5" s="16" t="s">
        <v>50</v>
      </c>
    </row>
    <row r="6" spans="1:7" ht="21.95" customHeight="1">
      <c r="A6" s="1" t="s">
        <v>289</v>
      </c>
      <c r="B6" s="135"/>
      <c r="C6" s="135"/>
      <c r="D6" s="21" t="s">
        <v>290</v>
      </c>
      <c r="E6" s="18"/>
      <c r="F6" s="16" t="s">
        <v>50</v>
      </c>
      <c r="G6" s="16" t="s">
        <v>50</v>
      </c>
    </row>
    <row r="7" spans="1:7" ht="21.95" customHeight="1">
      <c r="A7" s="1" t="s">
        <v>291</v>
      </c>
      <c r="B7" s="135"/>
      <c r="C7" s="135"/>
      <c r="D7" s="21" t="s">
        <v>292</v>
      </c>
      <c r="E7" s="18"/>
      <c r="F7" s="16" t="s">
        <v>50</v>
      </c>
      <c r="G7" s="16" t="s">
        <v>50</v>
      </c>
    </row>
    <row r="8" spans="1:7" ht="21.95" customHeight="1">
      <c r="A8" s="1" t="s">
        <v>293</v>
      </c>
      <c r="B8" s="135"/>
      <c r="C8" s="135" t="s">
        <v>283</v>
      </c>
      <c r="D8" s="21" t="s">
        <v>294</v>
      </c>
      <c r="E8" s="18"/>
      <c r="F8" s="16" t="s">
        <v>50</v>
      </c>
      <c r="G8" s="16" t="s">
        <v>50</v>
      </c>
    </row>
    <row r="9" spans="1:7" ht="21.95" customHeight="1">
      <c r="A9" s="1" t="s">
        <v>295</v>
      </c>
      <c r="B9" s="135"/>
      <c r="C9" s="135"/>
      <c r="D9" s="21" t="s">
        <v>296</v>
      </c>
      <c r="E9" s="18"/>
      <c r="F9" s="144" t="s">
        <v>439</v>
      </c>
      <c r="G9" s="145" t="s">
        <v>440</v>
      </c>
    </row>
    <row r="10" spans="1:7" ht="21.95" customHeight="1">
      <c r="A10" s="1" t="s">
        <v>297</v>
      </c>
      <c r="B10" s="135"/>
      <c r="C10" s="135"/>
      <c r="D10" s="21" t="s">
        <v>292</v>
      </c>
      <c r="E10" s="18"/>
      <c r="F10" s="16" t="s">
        <v>50</v>
      </c>
      <c r="G10" s="16" t="s">
        <v>50</v>
      </c>
    </row>
    <row r="11" spans="1:7" ht="21.95" customHeight="1">
      <c r="A11" s="1" t="s">
        <v>298</v>
      </c>
      <c r="B11" s="135"/>
      <c r="C11" s="135" t="s">
        <v>284</v>
      </c>
      <c r="D11" s="21" t="s">
        <v>299</v>
      </c>
      <c r="E11" s="18"/>
      <c r="F11" s="16" t="s">
        <v>50</v>
      </c>
      <c r="G11" s="16" t="s">
        <v>50</v>
      </c>
    </row>
    <row r="12" spans="1:7" ht="21.95" customHeight="1">
      <c r="A12" s="1" t="s">
        <v>300</v>
      </c>
      <c r="B12" s="135"/>
      <c r="C12" s="135"/>
      <c r="D12" s="21" t="s">
        <v>301</v>
      </c>
      <c r="E12" s="18"/>
      <c r="F12" s="16" t="s">
        <v>50</v>
      </c>
      <c r="G12" s="16" t="s">
        <v>50</v>
      </c>
    </row>
    <row r="13" spans="1:7" ht="21.95" customHeight="1">
      <c r="A13" s="1" t="s">
        <v>302</v>
      </c>
      <c r="B13" s="135"/>
      <c r="C13" s="135"/>
      <c r="D13" s="21" t="s">
        <v>303</v>
      </c>
      <c r="E13" s="18"/>
      <c r="F13" s="16" t="s">
        <v>304</v>
      </c>
      <c r="G13" s="16" t="s">
        <v>50</v>
      </c>
    </row>
    <row r="14" spans="1:7" ht="21.95" customHeight="1">
      <c r="A14" s="1" t="s">
        <v>305</v>
      </c>
      <c r="B14" s="135"/>
      <c r="C14" s="135"/>
      <c r="D14" s="21" t="s">
        <v>306</v>
      </c>
      <c r="E14" s="18"/>
      <c r="F14" s="16" t="s">
        <v>307</v>
      </c>
      <c r="G14" s="16" t="s">
        <v>50</v>
      </c>
    </row>
    <row r="15" spans="1:7" ht="21.95" customHeight="1">
      <c r="A15" s="1" t="s">
        <v>308</v>
      </c>
      <c r="B15" s="135"/>
      <c r="C15" s="135"/>
      <c r="D15" s="21" t="s">
        <v>309</v>
      </c>
      <c r="E15" s="18"/>
      <c r="F15" s="16" t="s">
        <v>310</v>
      </c>
      <c r="G15" s="16" t="s">
        <v>50</v>
      </c>
    </row>
    <row r="16" spans="1:7" ht="21.95" customHeight="1">
      <c r="A16" s="1" t="s">
        <v>311</v>
      </c>
      <c r="B16" s="135"/>
      <c r="C16" s="135"/>
      <c r="D16" s="21" t="s">
        <v>312</v>
      </c>
      <c r="E16" s="18"/>
      <c r="F16" s="16" t="s">
        <v>313</v>
      </c>
      <c r="G16" s="16" t="s">
        <v>50</v>
      </c>
    </row>
    <row r="17" spans="1:9" ht="21.95" customHeight="1">
      <c r="A17" s="1" t="s">
        <v>314</v>
      </c>
      <c r="B17" s="135"/>
      <c r="C17" s="135"/>
      <c r="D17" s="21" t="s">
        <v>315</v>
      </c>
      <c r="E17" s="18"/>
      <c r="F17" s="16" t="s">
        <v>316</v>
      </c>
      <c r="G17" s="16" t="s">
        <v>50</v>
      </c>
    </row>
    <row r="18" spans="1:9" ht="21.95" customHeight="1">
      <c r="A18" s="1" t="s">
        <v>317</v>
      </c>
      <c r="B18" s="135"/>
      <c r="C18" s="135"/>
      <c r="D18" s="21" t="s">
        <v>318</v>
      </c>
      <c r="E18" s="18"/>
      <c r="F18" s="16" t="s">
        <v>319</v>
      </c>
      <c r="G18" s="16" t="s">
        <v>50</v>
      </c>
      <c r="H18" s="26"/>
      <c r="I18" s="26" t="s">
        <v>437</v>
      </c>
    </row>
    <row r="19" spans="1:9" ht="21.95" customHeight="1">
      <c r="A19" s="1" t="s">
        <v>320</v>
      </c>
      <c r="B19" s="135"/>
      <c r="C19" s="135"/>
      <c r="D19" s="21" t="s">
        <v>321</v>
      </c>
      <c r="E19" s="22"/>
      <c r="F19" s="19">
        <f>+IF(E19=H19,H18,I18)</f>
        <v>0</v>
      </c>
      <c r="G19" s="19" t="s">
        <v>50</v>
      </c>
      <c r="H19" s="25"/>
      <c r="I19" s="25">
        <f>TRUNC((E7+E8)*0.0207, 0)</f>
        <v>0</v>
      </c>
    </row>
    <row r="20" spans="1:9" ht="21.95" customHeight="1">
      <c r="A20" s="1" t="s">
        <v>322</v>
      </c>
      <c r="B20" s="135"/>
      <c r="C20" s="135"/>
      <c r="D20" s="21" t="s">
        <v>323</v>
      </c>
      <c r="E20" s="18"/>
      <c r="F20" s="29" t="s">
        <v>344</v>
      </c>
      <c r="G20" s="146" t="s">
        <v>440</v>
      </c>
    </row>
    <row r="21" spans="1:9" ht="21.95" customHeight="1">
      <c r="A21" s="38" t="s">
        <v>324</v>
      </c>
      <c r="B21" s="136"/>
      <c r="C21" s="136"/>
      <c r="D21" s="39" t="s">
        <v>351</v>
      </c>
      <c r="E21" s="18"/>
      <c r="F21" s="16" t="s">
        <v>50</v>
      </c>
      <c r="G21" s="16" t="s">
        <v>50</v>
      </c>
    </row>
    <row r="22" spans="1:9" ht="21.95" customHeight="1">
      <c r="A22" s="1" t="s">
        <v>324</v>
      </c>
      <c r="B22" s="135"/>
      <c r="C22" s="135"/>
      <c r="D22" s="21" t="s">
        <v>292</v>
      </c>
      <c r="E22" s="18"/>
      <c r="F22" s="16" t="s">
        <v>50</v>
      </c>
      <c r="G22" s="16" t="s">
        <v>50</v>
      </c>
    </row>
    <row r="23" spans="1:9" ht="21.95" customHeight="1">
      <c r="A23" s="1" t="s">
        <v>325</v>
      </c>
      <c r="B23" s="134" t="s">
        <v>326</v>
      </c>
      <c r="C23" s="134"/>
      <c r="D23" s="134"/>
      <c r="E23" s="18"/>
      <c r="F23" s="16" t="s">
        <v>50</v>
      </c>
      <c r="G23" s="16" t="s">
        <v>50</v>
      </c>
    </row>
    <row r="24" spans="1:9" ht="21.95" customHeight="1">
      <c r="A24" s="1" t="s">
        <v>327</v>
      </c>
      <c r="B24" s="134" t="s">
        <v>328</v>
      </c>
      <c r="C24" s="134"/>
      <c r="D24" s="134"/>
      <c r="E24" s="18"/>
      <c r="F24" s="16" t="s">
        <v>329</v>
      </c>
      <c r="G24" s="16" t="s">
        <v>50</v>
      </c>
    </row>
    <row r="25" spans="1:9" ht="21.95" customHeight="1">
      <c r="A25" s="1" t="s">
        <v>330</v>
      </c>
      <c r="B25" s="134" t="s">
        <v>331</v>
      </c>
      <c r="C25" s="134"/>
      <c r="D25" s="134"/>
      <c r="E25" s="22"/>
      <c r="F25" s="23" t="str">
        <f>+"(노무비+경비+일반관리비) * "&amp;H25*100&amp;"%"</f>
        <v>(노무비+경비+일반관리비) * 15%</v>
      </c>
      <c r="G25" s="19" t="s">
        <v>50</v>
      </c>
      <c r="H25" s="24">
        <v>0.15</v>
      </c>
    </row>
    <row r="26" spans="1:9" ht="21.95" hidden="1" customHeight="1">
      <c r="A26" s="8"/>
      <c r="B26" s="137"/>
      <c r="C26" s="138"/>
      <c r="D26" s="139"/>
      <c r="E26" s="22"/>
      <c r="F26" s="23"/>
      <c r="G26" s="19"/>
      <c r="H26" s="24"/>
    </row>
    <row r="27" spans="1:9" ht="21.95" customHeight="1">
      <c r="A27" s="1" t="s">
        <v>332</v>
      </c>
      <c r="B27" s="134" t="s">
        <v>333</v>
      </c>
      <c r="C27" s="134"/>
      <c r="D27" s="134"/>
      <c r="E27" s="18"/>
      <c r="F27" s="16" t="s">
        <v>50</v>
      </c>
      <c r="G27" s="16" t="s">
        <v>50</v>
      </c>
    </row>
    <row r="28" spans="1:9" ht="21.95" customHeight="1">
      <c r="A28" s="1" t="s">
        <v>334</v>
      </c>
      <c r="B28" s="134" t="s">
        <v>335</v>
      </c>
      <c r="C28" s="134"/>
      <c r="D28" s="134"/>
      <c r="E28" s="18"/>
      <c r="F28" s="16" t="s">
        <v>336</v>
      </c>
      <c r="G28" s="16" t="s">
        <v>50</v>
      </c>
    </row>
    <row r="29" spans="1:9" ht="21.95" customHeight="1">
      <c r="A29" s="1" t="s">
        <v>337</v>
      </c>
      <c r="B29" s="134" t="s">
        <v>338</v>
      </c>
      <c r="C29" s="134"/>
      <c r="D29" s="134"/>
      <c r="E29" s="18"/>
      <c r="F29" s="16" t="s">
        <v>50</v>
      </c>
      <c r="G29" s="16" t="s">
        <v>50</v>
      </c>
    </row>
    <row r="30" spans="1:9" ht="21.95" customHeight="1">
      <c r="A30" s="1" t="s">
        <v>339</v>
      </c>
      <c r="B30" s="134" t="s">
        <v>340</v>
      </c>
      <c r="C30" s="134"/>
      <c r="D30" s="134"/>
      <c r="E30" s="18"/>
      <c r="F30" s="16" t="s">
        <v>50</v>
      </c>
      <c r="G30" s="16" t="s">
        <v>50</v>
      </c>
    </row>
  </sheetData>
  <mergeCells count="16">
    <mergeCell ref="B30:D30"/>
    <mergeCell ref="B23:D23"/>
    <mergeCell ref="B24:D24"/>
    <mergeCell ref="B25:D25"/>
    <mergeCell ref="B27:D27"/>
    <mergeCell ref="B28:D28"/>
    <mergeCell ref="B29:D29"/>
    <mergeCell ref="B26:D26"/>
    <mergeCell ref="B1:G1"/>
    <mergeCell ref="B2:E2"/>
    <mergeCell ref="B3:D3"/>
    <mergeCell ref="B4:B22"/>
    <mergeCell ref="C4:C7"/>
    <mergeCell ref="C8:C10"/>
    <mergeCell ref="C11:C22"/>
    <mergeCell ref="F2:G2"/>
  </mergeCells>
  <phoneticPr fontId="3" type="noConversion"/>
  <pageMargins left="0.78740157480314954" right="0" top="0.39370078740157477" bottom="0.39370078740157477" header="0" footer="0"/>
  <pageSetup paperSize="9" scale="7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9"/>
  <sheetViews>
    <sheetView topLeftCell="A11" zoomScale="70" zoomScaleNormal="70" workbookViewId="0">
      <selection activeCell="AA14" sqref="AA14"/>
    </sheetView>
  </sheetViews>
  <sheetFormatPr defaultRowHeight="16.5"/>
  <cols>
    <col min="1" max="1" width="40.625" customWidth="1"/>
    <col min="2" max="2" width="20.625" customWidth="1"/>
    <col min="3" max="4" width="4.625" customWidth="1"/>
    <col min="5" max="12" width="13.625" customWidth="1"/>
    <col min="13" max="13" width="12.625" customWidth="1"/>
    <col min="14" max="16" width="2.625" hidden="1" customWidth="1"/>
    <col min="17" max="19" width="1.625" hidden="1" customWidth="1"/>
    <col min="20" max="20" width="18.625" hidden="1" customWidth="1"/>
  </cols>
  <sheetData>
    <row r="1" spans="1:20" ht="30" customHeight="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20" ht="30" customHeight="1">
      <c r="A2" s="31" t="s">
        <v>347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20" ht="30" customHeight="1">
      <c r="A3" s="140" t="s">
        <v>1</v>
      </c>
      <c r="B3" s="140" t="s">
        <v>2</v>
      </c>
      <c r="C3" s="140" t="s">
        <v>3</v>
      </c>
      <c r="D3" s="140" t="s">
        <v>4</v>
      </c>
      <c r="E3" s="140" t="s">
        <v>5</v>
      </c>
      <c r="F3" s="140"/>
      <c r="G3" s="140" t="s">
        <v>8</v>
      </c>
      <c r="H3" s="140"/>
      <c r="I3" s="140" t="s">
        <v>9</v>
      </c>
      <c r="J3" s="140"/>
      <c r="K3" s="140" t="s">
        <v>10</v>
      </c>
      <c r="L3" s="140"/>
      <c r="M3" s="140" t="s">
        <v>11</v>
      </c>
      <c r="N3" s="142" t="s">
        <v>12</v>
      </c>
      <c r="O3" s="142" t="s">
        <v>13</v>
      </c>
      <c r="P3" s="142" t="s">
        <v>14</v>
      </c>
      <c r="Q3" s="142" t="s">
        <v>15</v>
      </c>
      <c r="R3" s="142" t="s">
        <v>16</v>
      </c>
      <c r="S3" s="142" t="s">
        <v>17</v>
      </c>
      <c r="T3" s="142" t="s">
        <v>18</v>
      </c>
    </row>
    <row r="4" spans="1:20" ht="30" customHeight="1">
      <c r="A4" s="141"/>
      <c r="B4" s="141"/>
      <c r="C4" s="141"/>
      <c r="D4" s="141"/>
      <c r="E4" s="12" t="s">
        <v>6</v>
      </c>
      <c r="F4" s="12" t="s">
        <v>7</v>
      </c>
      <c r="G4" s="12" t="s">
        <v>6</v>
      </c>
      <c r="H4" s="12" t="s">
        <v>7</v>
      </c>
      <c r="I4" s="12" t="s">
        <v>6</v>
      </c>
      <c r="J4" s="12" t="s">
        <v>7</v>
      </c>
      <c r="K4" s="12" t="s">
        <v>6</v>
      </c>
      <c r="L4" s="12" t="s">
        <v>7</v>
      </c>
      <c r="M4" s="141"/>
      <c r="N4" s="142"/>
      <c r="O4" s="142"/>
      <c r="P4" s="142"/>
      <c r="Q4" s="142"/>
      <c r="R4" s="142"/>
      <c r="S4" s="142"/>
      <c r="T4" s="142"/>
    </row>
    <row r="5" spans="1:20" ht="30" customHeight="1">
      <c r="A5" s="13" t="s">
        <v>345</v>
      </c>
      <c r="B5" s="13" t="s">
        <v>50</v>
      </c>
      <c r="C5" s="13" t="s">
        <v>50</v>
      </c>
      <c r="D5" s="14">
        <v>1</v>
      </c>
      <c r="E5" s="15"/>
      <c r="F5" s="15"/>
      <c r="G5" s="15"/>
      <c r="H5" s="15"/>
      <c r="I5" s="15"/>
      <c r="J5" s="15"/>
      <c r="K5" s="15"/>
      <c r="L5" s="15"/>
      <c r="M5" s="13"/>
      <c r="N5" s="2" t="s">
        <v>51</v>
      </c>
      <c r="O5" s="2" t="s">
        <v>50</v>
      </c>
      <c r="P5" s="2" t="s">
        <v>50</v>
      </c>
      <c r="Q5" s="2" t="s">
        <v>50</v>
      </c>
      <c r="R5" s="3">
        <v>1</v>
      </c>
      <c r="S5" s="2" t="s">
        <v>50</v>
      </c>
      <c r="T5" s="11"/>
    </row>
    <row r="6" spans="1:20" ht="30" customHeight="1">
      <c r="A6" s="13" t="s">
        <v>52</v>
      </c>
      <c r="B6" s="13" t="s">
        <v>50</v>
      </c>
      <c r="C6" s="13" t="s">
        <v>50</v>
      </c>
      <c r="D6" s="14">
        <v>1</v>
      </c>
      <c r="E6" s="15"/>
      <c r="F6" s="15"/>
      <c r="G6" s="15"/>
      <c r="H6" s="15"/>
      <c r="I6" s="15"/>
      <c r="J6" s="15"/>
      <c r="K6" s="15"/>
      <c r="L6" s="15"/>
      <c r="M6" s="13"/>
      <c r="N6" s="2" t="s">
        <v>53</v>
      </c>
      <c r="O6" s="2" t="s">
        <v>50</v>
      </c>
      <c r="P6" s="2" t="s">
        <v>51</v>
      </c>
      <c r="Q6" s="2" t="s">
        <v>50</v>
      </c>
      <c r="R6" s="3">
        <v>2</v>
      </c>
      <c r="S6" s="2" t="s">
        <v>50</v>
      </c>
      <c r="T6" s="11"/>
    </row>
    <row r="7" spans="1:20" ht="30" customHeight="1">
      <c r="A7" s="13" t="s">
        <v>74</v>
      </c>
      <c r="B7" s="13" t="s">
        <v>50</v>
      </c>
      <c r="C7" s="13" t="s">
        <v>50</v>
      </c>
      <c r="D7" s="14">
        <v>1</v>
      </c>
      <c r="E7" s="15"/>
      <c r="F7" s="15"/>
      <c r="G7" s="15"/>
      <c r="H7" s="15"/>
      <c r="I7" s="15"/>
      <c r="J7" s="15"/>
      <c r="K7" s="15"/>
      <c r="L7" s="15"/>
      <c r="M7" s="13"/>
      <c r="N7" s="2" t="s">
        <v>75</v>
      </c>
      <c r="O7" s="2" t="s">
        <v>50</v>
      </c>
      <c r="P7" s="2" t="s">
        <v>51</v>
      </c>
      <c r="Q7" s="2" t="s">
        <v>50</v>
      </c>
      <c r="R7" s="3">
        <v>2</v>
      </c>
      <c r="S7" s="2" t="s">
        <v>50</v>
      </c>
      <c r="T7" s="11"/>
    </row>
    <row r="8" spans="1:20" ht="30" customHeight="1">
      <c r="A8" s="13" t="s">
        <v>117</v>
      </c>
      <c r="B8" s="13" t="s">
        <v>50</v>
      </c>
      <c r="C8" s="13" t="s">
        <v>50</v>
      </c>
      <c r="D8" s="14">
        <v>1</v>
      </c>
      <c r="E8" s="15"/>
      <c r="F8" s="15"/>
      <c r="G8" s="15"/>
      <c r="H8" s="15"/>
      <c r="I8" s="15"/>
      <c r="J8" s="15"/>
      <c r="K8" s="15"/>
      <c r="L8" s="15"/>
      <c r="M8" s="13"/>
      <c r="N8" s="2" t="s">
        <v>118</v>
      </c>
      <c r="O8" s="2" t="s">
        <v>50</v>
      </c>
      <c r="P8" s="2" t="s">
        <v>51</v>
      </c>
      <c r="Q8" s="2" t="s">
        <v>50</v>
      </c>
      <c r="R8" s="3">
        <v>2</v>
      </c>
      <c r="S8" s="2" t="s">
        <v>50</v>
      </c>
      <c r="T8" s="11"/>
    </row>
    <row r="9" spans="1:20" ht="30" hidden="1" customHeight="1">
      <c r="A9" s="13" t="s">
        <v>140</v>
      </c>
      <c r="B9" s="13" t="s">
        <v>50</v>
      </c>
      <c r="C9" s="13" t="s">
        <v>50</v>
      </c>
      <c r="D9" s="14">
        <v>1</v>
      </c>
      <c r="E9" s="15"/>
      <c r="F9" s="15"/>
      <c r="G9" s="15"/>
      <c r="H9" s="15"/>
      <c r="I9" s="15"/>
      <c r="J9" s="15"/>
      <c r="K9" s="15"/>
      <c r="L9" s="15"/>
      <c r="M9" s="13"/>
      <c r="N9" s="2" t="s">
        <v>141</v>
      </c>
      <c r="O9" s="2" t="s">
        <v>50</v>
      </c>
      <c r="P9" s="2" t="s">
        <v>51</v>
      </c>
      <c r="Q9" s="2" t="s">
        <v>50</v>
      </c>
      <c r="R9" s="3">
        <v>2</v>
      </c>
      <c r="S9" s="2" t="s">
        <v>50</v>
      </c>
      <c r="T9" s="11"/>
    </row>
    <row r="10" spans="1:20" ht="30" hidden="1" customHeight="1">
      <c r="A10" s="13" t="s">
        <v>201</v>
      </c>
      <c r="B10" s="13" t="s">
        <v>50</v>
      </c>
      <c r="C10" s="13" t="s">
        <v>50</v>
      </c>
      <c r="D10" s="14">
        <v>1</v>
      </c>
      <c r="E10" s="15"/>
      <c r="F10" s="15"/>
      <c r="G10" s="15"/>
      <c r="H10" s="15"/>
      <c r="I10" s="15"/>
      <c r="J10" s="15"/>
      <c r="K10" s="15"/>
      <c r="L10" s="15"/>
      <c r="M10" s="13"/>
      <c r="N10" s="2" t="s">
        <v>202</v>
      </c>
      <c r="O10" s="2" t="s">
        <v>50</v>
      </c>
      <c r="P10" s="2" t="s">
        <v>51</v>
      </c>
      <c r="Q10" s="2" t="s">
        <v>50</v>
      </c>
      <c r="R10" s="3">
        <v>2</v>
      </c>
      <c r="S10" s="2" t="s">
        <v>50</v>
      </c>
      <c r="T10" s="11"/>
    </row>
    <row r="11" spans="1:20" ht="30" customHeight="1">
      <c r="A11" s="13" t="s">
        <v>341</v>
      </c>
      <c r="B11" s="13" t="s">
        <v>50</v>
      </c>
      <c r="C11" s="13" t="s">
        <v>50</v>
      </c>
      <c r="D11" s="14">
        <v>1</v>
      </c>
      <c r="E11" s="15"/>
      <c r="F11" s="15"/>
      <c r="G11" s="15"/>
      <c r="H11" s="15"/>
      <c r="I11" s="15"/>
      <c r="J11" s="15"/>
      <c r="K11" s="15"/>
      <c r="L11" s="15"/>
      <c r="M11" s="13"/>
      <c r="N11" s="2" t="s">
        <v>244</v>
      </c>
      <c r="O11" s="2" t="s">
        <v>50</v>
      </c>
      <c r="P11" s="2" t="s">
        <v>51</v>
      </c>
      <c r="Q11" s="2" t="s">
        <v>50</v>
      </c>
      <c r="R11" s="3">
        <v>2</v>
      </c>
      <c r="S11" s="2" t="s">
        <v>50</v>
      </c>
      <c r="T11" s="11"/>
    </row>
    <row r="12" spans="1:20" ht="30" customHeight="1">
      <c r="A12" s="13" t="s">
        <v>342</v>
      </c>
      <c r="B12" s="13" t="s">
        <v>50</v>
      </c>
      <c r="C12" s="13" t="s">
        <v>50</v>
      </c>
      <c r="D12" s="14"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2" t="s">
        <v>272</v>
      </c>
      <c r="O12" s="2" t="s">
        <v>50</v>
      </c>
      <c r="P12" s="2" t="s">
        <v>51</v>
      </c>
      <c r="Q12" s="2" t="s">
        <v>50</v>
      </c>
      <c r="R12" s="3">
        <v>2</v>
      </c>
      <c r="S12" s="2" t="s">
        <v>50</v>
      </c>
      <c r="T12" s="11"/>
    </row>
    <row r="13" spans="1:20" ht="30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T13" s="10"/>
    </row>
    <row r="14" spans="1:20" ht="30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T14" s="10"/>
    </row>
    <row r="15" spans="1:20" ht="30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T15" s="10"/>
    </row>
    <row r="16" spans="1:20" ht="30" customHeight="1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T16" s="10"/>
    </row>
    <row r="17" spans="1:20" ht="30" customHeight="1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T17" s="10"/>
    </row>
    <row r="18" spans="1:20" ht="30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T18" s="10"/>
    </row>
    <row r="19" spans="1:20" ht="30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T19" s="10"/>
    </row>
    <row r="20" spans="1:20" ht="30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T20" s="10"/>
    </row>
    <row r="21" spans="1:20" ht="30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T21" s="10"/>
    </row>
    <row r="22" spans="1:20" ht="30" customHeight="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T22" s="10"/>
    </row>
    <row r="23" spans="1:20" ht="30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T23" s="10"/>
    </row>
    <row r="24" spans="1:20" ht="30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T24" s="10"/>
    </row>
    <row r="25" spans="1:20" ht="30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T25" s="10"/>
    </row>
    <row r="26" spans="1:20" ht="30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T26" s="10"/>
    </row>
    <row r="27" spans="1:20" ht="30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T27" s="10"/>
    </row>
    <row r="28" spans="1:20" ht="30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T28" s="10"/>
    </row>
    <row r="29" spans="1:20" ht="30" customHeight="1">
      <c r="A29" s="13" t="s">
        <v>72</v>
      </c>
      <c r="B29" s="14"/>
      <c r="C29" s="14"/>
      <c r="D29" s="14"/>
      <c r="E29" s="14"/>
      <c r="F29" s="15"/>
      <c r="G29" s="14"/>
      <c r="H29" s="15"/>
      <c r="I29" s="14"/>
      <c r="J29" s="15"/>
      <c r="K29" s="14"/>
      <c r="L29" s="15"/>
      <c r="M29" s="14"/>
      <c r="T29" s="10"/>
    </row>
  </sheetData>
  <mergeCells count="16">
    <mergeCell ref="Q3:Q4"/>
    <mergeCell ref="R3:R4"/>
    <mergeCell ref="S3:S4"/>
    <mergeCell ref="T3:T4"/>
    <mergeCell ref="I3:J3"/>
    <mergeCell ref="K3:L3"/>
    <mergeCell ref="M3:M4"/>
    <mergeCell ref="N3:N4"/>
    <mergeCell ref="O3:O4"/>
    <mergeCell ref="P3:P4"/>
    <mergeCell ref="G3:H3"/>
    <mergeCell ref="A3:A4"/>
    <mergeCell ref="B3:B4"/>
    <mergeCell ref="C3:C4"/>
    <mergeCell ref="D3:D4"/>
    <mergeCell ref="E3:F3"/>
  </mergeCells>
  <phoneticPr fontId="3" type="noConversion"/>
  <pageMargins left="0.78740157480314954" right="0" top="0.39370078740157477" bottom="0.39370078740157477" header="0" footer="0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59"/>
  <sheetViews>
    <sheetView view="pageBreakPreview" zoomScale="70" zoomScaleNormal="70" zoomScaleSheetLayoutView="70" workbookViewId="0">
      <selection activeCell="AA17" sqref="AA17"/>
    </sheetView>
  </sheetViews>
  <sheetFormatPr defaultRowHeight="16.5"/>
  <cols>
    <col min="1" max="2" width="30.625" customWidth="1"/>
    <col min="3" max="3" width="4.625" customWidth="1"/>
    <col min="4" max="4" width="8.625" customWidth="1"/>
    <col min="5" max="12" width="13.625" customWidth="1"/>
    <col min="13" max="13" width="12.625" customWidth="1"/>
    <col min="14" max="43" width="2.625" customWidth="1"/>
    <col min="44" max="44" width="10.625" customWidth="1"/>
    <col min="45" max="46" width="1.625" customWidth="1"/>
    <col min="47" max="47" width="24.625" customWidth="1"/>
    <col min="48" max="48" width="10.625" customWidth="1"/>
  </cols>
  <sheetData>
    <row r="1" spans="1:48" ht="30" customHeight="1">
      <c r="A1" s="31" t="s">
        <v>347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7"/>
    </row>
    <row r="2" spans="1:48" ht="30" customHeight="1">
      <c r="A2" s="140" t="s">
        <v>1</v>
      </c>
      <c r="B2" s="140" t="s">
        <v>2</v>
      </c>
      <c r="C2" s="140" t="s">
        <v>3</v>
      </c>
      <c r="D2" s="140" t="s">
        <v>4</v>
      </c>
      <c r="E2" s="140" t="s">
        <v>5</v>
      </c>
      <c r="F2" s="140"/>
      <c r="G2" s="140" t="s">
        <v>8</v>
      </c>
      <c r="H2" s="140"/>
      <c r="I2" s="140" t="s">
        <v>9</v>
      </c>
      <c r="J2" s="140"/>
      <c r="K2" s="140" t="s">
        <v>10</v>
      </c>
      <c r="L2" s="140"/>
      <c r="M2" s="140" t="s">
        <v>11</v>
      </c>
      <c r="N2" s="142" t="s">
        <v>19</v>
      </c>
      <c r="O2" s="142" t="s">
        <v>13</v>
      </c>
      <c r="P2" s="142" t="s">
        <v>20</v>
      </c>
      <c r="Q2" s="142" t="s">
        <v>12</v>
      </c>
      <c r="R2" s="142" t="s">
        <v>21</v>
      </c>
      <c r="S2" s="142" t="s">
        <v>22</v>
      </c>
      <c r="T2" s="142" t="s">
        <v>23</v>
      </c>
      <c r="U2" s="142" t="s">
        <v>24</v>
      </c>
      <c r="V2" s="142" t="s">
        <v>25</v>
      </c>
      <c r="W2" s="142" t="s">
        <v>26</v>
      </c>
      <c r="X2" s="142" t="s">
        <v>27</v>
      </c>
      <c r="Y2" s="142" t="s">
        <v>28</v>
      </c>
      <c r="Z2" s="142" t="s">
        <v>29</v>
      </c>
      <c r="AA2" s="142" t="s">
        <v>30</v>
      </c>
      <c r="AB2" s="142" t="s">
        <v>31</v>
      </c>
      <c r="AC2" s="142" t="s">
        <v>32</v>
      </c>
      <c r="AD2" s="142" t="s">
        <v>33</v>
      </c>
      <c r="AE2" s="142" t="s">
        <v>34</v>
      </c>
      <c r="AF2" s="142" t="s">
        <v>35</v>
      </c>
      <c r="AG2" s="142" t="s">
        <v>36</v>
      </c>
      <c r="AH2" s="142" t="s">
        <v>37</v>
      </c>
      <c r="AI2" s="142" t="s">
        <v>38</v>
      </c>
      <c r="AJ2" s="142" t="s">
        <v>39</v>
      </c>
      <c r="AK2" s="142" t="s">
        <v>40</v>
      </c>
      <c r="AL2" s="142" t="s">
        <v>41</v>
      </c>
      <c r="AM2" s="142" t="s">
        <v>42</v>
      </c>
      <c r="AN2" s="142" t="s">
        <v>43</v>
      </c>
      <c r="AO2" s="142" t="s">
        <v>44</v>
      </c>
      <c r="AP2" s="142" t="s">
        <v>45</v>
      </c>
      <c r="AQ2" s="142" t="s">
        <v>46</v>
      </c>
      <c r="AR2" s="142" t="s">
        <v>47</v>
      </c>
      <c r="AS2" s="142" t="s">
        <v>15</v>
      </c>
      <c r="AT2" s="142" t="s">
        <v>16</v>
      </c>
      <c r="AU2" s="142" t="s">
        <v>48</v>
      </c>
      <c r="AV2" s="142" t="s">
        <v>49</v>
      </c>
    </row>
    <row r="3" spans="1:48" ht="30" customHeight="1">
      <c r="A3" s="140"/>
      <c r="B3" s="140"/>
      <c r="C3" s="140"/>
      <c r="D3" s="140"/>
      <c r="E3" s="9" t="s">
        <v>6</v>
      </c>
      <c r="F3" s="9" t="s">
        <v>7</v>
      </c>
      <c r="G3" s="9" t="s">
        <v>6</v>
      </c>
      <c r="H3" s="9" t="s">
        <v>7</v>
      </c>
      <c r="I3" s="9" t="s">
        <v>6</v>
      </c>
      <c r="J3" s="9" t="s">
        <v>7</v>
      </c>
      <c r="K3" s="9" t="s">
        <v>6</v>
      </c>
      <c r="L3" s="9" t="s">
        <v>7</v>
      </c>
      <c r="M3" s="140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</row>
    <row r="4" spans="1:48" ht="30" customHeight="1">
      <c r="A4" s="16" t="s">
        <v>52</v>
      </c>
      <c r="B4" s="16" t="s">
        <v>50</v>
      </c>
      <c r="C4" s="17"/>
      <c r="D4" s="17"/>
      <c r="E4" s="18"/>
      <c r="F4" s="18"/>
      <c r="G4" s="18"/>
      <c r="H4" s="18"/>
      <c r="I4" s="18"/>
      <c r="J4" s="18"/>
      <c r="K4" s="18"/>
      <c r="L4" s="18"/>
      <c r="M4" s="17"/>
      <c r="N4" s="3"/>
      <c r="O4" s="3"/>
      <c r="P4" s="3"/>
      <c r="Q4" s="2" t="s">
        <v>53</v>
      </c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ht="30" customHeight="1">
      <c r="A5" s="16" t="s">
        <v>54</v>
      </c>
      <c r="B5" s="16" t="s">
        <v>55</v>
      </c>
      <c r="C5" s="16" t="s">
        <v>56</v>
      </c>
      <c r="D5" s="27">
        <v>1</v>
      </c>
      <c r="E5" s="18"/>
      <c r="F5" s="18"/>
      <c r="G5" s="18"/>
      <c r="H5" s="18"/>
      <c r="I5" s="18"/>
      <c r="J5" s="18"/>
      <c r="K5" s="18"/>
      <c r="L5" s="18"/>
      <c r="M5" s="16"/>
      <c r="N5" s="2" t="s">
        <v>57</v>
      </c>
      <c r="O5" s="2" t="s">
        <v>50</v>
      </c>
      <c r="P5" s="2" t="s">
        <v>50</v>
      </c>
      <c r="Q5" s="2" t="s">
        <v>53</v>
      </c>
      <c r="R5" s="2" t="s">
        <v>58</v>
      </c>
      <c r="S5" s="2" t="s">
        <v>59</v>
      </c>
      <c r="T5" s="2" t="s">
        <v>59</v>
      </c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2" t="s">
        <v>50</v>
      </c>
      <c r="AS5" s="2" t="s">
        <v>50</v>
      </c>
      <c r="AT5" s="3"/>
      <c r="AU5" s="2" t="s">
        <v>60</v>
      </c>
      <c r="AV5" s="3">
        <v>84</v>
      </c>
    </row>
    <row r="6" spans="1:48" ht="30" customHeight="1">
      <c r="A6" s="16" t="s">
        <v>61</v>
      </c>
      <c r="B6" s="16" t="s">
        <v>50</v>
      </c>
      <c r="C6" s="16" t="s">
        <v>62</v>
      </c>
      <c r="D6" s="27">
        <v>1</v>
      </c>
      <c r="E6" s="18"/>
      <c r="F6" s="18"/>
      <c r="G6" s="18"/>
      <c r="H6" s="18"/>
      <c r="I6" s="18"/>
      <c r="J6" s="18"/>
      <c r="K6" s="18"/>
      <c r="L6" s="18"/>
      <c r="M6" s="16"/>
      <c r="N6" s="2" t="s">
        <v>63</v>
      </c>
      <c r="O6" s="2" t="s">
        <v>50</v>
      </c>
      <c r="P6" s="2" t="s">
        <v>50</v>
      </c>
      <c r="Q6" s="2" t="s">
        <v>53</v>
      </c>
      <c r="R6" s="2" t="s">
        <v>58</v>
      </c>
      <c r="S6" s="2" t="s">
        <v>59</v>
      </c>
      <c r="T6" s="2" t="s">
        <v>59</v>
      </c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2" t="s">
        <v>50</v>
      </c>
      <c r="AS6" s="2" t="s">
        <v>50</v>
      </c>
      <c r="AT6" s="3"/>
      <c r="AU6" s="2" t="s">
        <v>64</v>
      </c>
      <c r="AV6" s="3">
        <v>3</v>
      </c>
    </row>
    <row r="7" spans="1:48" ht="30" customHeight="1">
      <c r="A7" s="16" t="s">
        <v>65</v>
      </c>
      <c r="B7" s="16" t="s">
        <v>66</v>
      </c>
      <c r="C7" s="16" t="s">
        <v>56</v>
      </c>
      <c r="D7" s="27">
        <v>1</v>
      </c>
      <c r="E7" s="18"/>
      <c r="F7" s="18"/>
      <c r="G7" s="18"/>
      <c r="H7" s="18"/>
      <c r="I7" s="18"/>
      <c r="J7" s="18"/>
      <c r="K7" s="18"/>
      <c r="L7" s="18"/>
      <c r="M7" s="16"/>
      <c r="N7" s="2" t="s">
        <v>67</v>
      </c>
      <c r="O7" s="2" t="s">
        <v>50</v>
      </c>
      <c r="P7" s="2" t="s">
        <v>50</v>
      </c>
      <c r="Q7" s="2" t="s">
        <v>53</v>
      </c>
      <c r="R7" s="2" t="s">
        <v>58</v>
      </c>
      <c r="S7" s="2" t="s">
        <v>59</v>
      </c>
      <c r="T7" s="2" t="s">
        <v>59</v>
      </c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2" t="s">
        <v>50</v>
      </c>
      <c r="AS7" s="2" t="s">
        <v>50</v>
      </c>
      <c r="AT7" s="3"/>
      <c r="AU7" s="2" t="s">
        <v>68</v>
      </c>
      <c r="AV7" s="3">
        <v>5</v>
      </c>
    </row>
    <row r="8" spans="1:48" ht="30" customHeight="1">
      <c r="A8" s="16" t="s">
        <v>65</v>
      </c>
      <c r="B8" s="16" t="s">
        <v>69</v>
      </c>
      <c r="C8" s="16" t="s">
        <v>56</v>
      </c>
      <c r="D8" s="27">
        <v>3</v>
      </c>
      <c r="E8" s="18"/>
      <c r="F8" s="18"/>
      <c r="G8" s="18"/>
      <c r="H8" s="18"/>
      <c r="I8" s="18"/>
      <c r="J8" s="18"/>
      <c r="K8" s="18"/>
      <c r="L8" s="18"/>
      <c r="M8" s="16"/>
      <c r="N8" s="2" t="s">
        <v>70</v>
      </c>
      <c r="O8" s="2" t="s">
        <v>50</v>
      </c>
      <c r="P8" s="2" t="s">
        <v>50</v>
      </c>
      <c r="Q8" s="2" t="s">
        <v>53</v>
      </c>
      <c r="R8" s="2" t="s">
        <v>58</v>
      </c>
      <c r="S8" s="2" t="s">
        <v>59</v>
      </c>
      <c r="T8" s="2" t="s">
        <v>59</v>
      </c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2" t="s">
        <v>50</v>
      </c>
      <c r="AS8" s="2" t="s">
        <v>50</v>
      </c>
      <c r="AT8" s="3"/>
      <c r="AU8" s="2" t="s">
        <v>71</v>
      </c>
      <c r="AV8" s="3">
        <v>6</v>
      </c>
    </row>
    <row r="9" spans="1:48" ht="30" customHeight="1">
      <c r="A9" s="17"/>
      <c r="B9" s="17"/>
      <c r="C9" s="17"/>
      <c r="D9" s="17"/>
      <c r="E9" s="18"/>
      <c r="F9" s="18"/>
      <c r="G9" s="18"/>
      <c r="H9" s="18"/>
      <c r="I9" s="18"/>
      <c r="J9" s="18"/>
      <c r="K9" s="18"/>
      <c r="L9" s="18"/>
      <c r="M9" s="17"/>
      <c r="Q9" s="1" t="s">
        <v>53</v>
      </c>
    </row>
    <row r="10" spans="1:48" ht="30" customHeight="1">
      <c r="A10" s="17"/>
      <c r="B10" s="17"/>
      <c r="C10" s="17"/>
      <c r="D10" s="17"/>
      <c r="E10" s="18"/>
      <c r="F10" s="18"/>
      <c r="G10" s="18"/>
      <c r="H10" s="18"/>
      <c r="I10" s="18"/>
      <c r="J10" s="18"/>
      <c r="K10" s="18"/>
      <c r="L10" s="18"/>
      <c r="M10" s="17"/>
      <c r="Q10" s="1" t="s">
        <v>53</v>
      </c>
    </row>
    <row r="11" spans="1:48" ht="30" customHeight="1">
      <c r="A11" s="17"/>
      <c r="B11" s="17"/>
      <c r="C11" s="17"/>
      <c r="D11" s="17"/>
      <c r="E11" s="18"/>
      <c r="F11" s="18"/>
      <c r="G11" s="18"/>
      <c r="H11" s="18"/>
      <c r="I11" s="18"/>
      <c r="J11" s="18"/>
      <c r="K11" s="18"/>
      <c r="L11" s="18"/>
      <c r="M11" s="17"/>
      <c r="Q11" s="1" t="s">
        <v>53</v>
      </c>
    </row>
    <row r="12" spans="1:48" ht="30" customHeight="1">
      <c r="A12" s="17"/>
      <c r="B12" s="17"/>
      <c r="C12" s="17"/>
      <c r="D12" s="17"/>
      <c r="E12" s="18"/>
      <c r="F12" s="18"/>
      <c r="G12" s="18"/>
      <c r="H12" s="18"/>
      <c r="I12" s="18"/>
      <c r="J12" s="18"/>
      <c r="K12" s="18"/>
      <c r="L12" s="18"/>
      <c r="M12" s="17"/>
      <c r="Q12" s="1" t="s">
        <v>53</v>
      </c>
    </row>
    <row r="13" spans="1:48" ht="30" customHeight="1">
      <c r="A13" s="17"/>
      <c r="B13" s="17"/>
      <c r="C13" s="17"/>
      <c r="D13" s="17"/>
      <c r="E13" s="18"/>
      <c r="F13" s="18"/>
      <c r="G13" s="18"/>
      <c r="H13" s="18"/>
      <c r="I13" s="18"/>
      <c r="J13" s="18"/>
      <c r="K13" s="18"/>
      <c r="L13" s="18"/>
      <c r="M13" s="17"/>
      <c r="Q13" s="1" t="s">
        <v>53</v>
      </c>
    </row>
    <row r="14" spans="1:48" ht="30" customHeight="1">
      <c r="A14" s="17"/>
      <c r="B14" s="17"/>
      <c r="C14" s="17"/>
      <c r="D14" s="17"/>
      <c r="E14" s="18"/>
      <c r="F14" s="18"/>
      <c r="G14" s="18"/>
      <c r="H14" s="18"/>
      <c r="I14" s="18"/>
      <c r="J14" s="18"/>
      <c r="K14" s="18"/>
      <c r="L14" s="18"/>
      <c r="M14" s="17"/>
      <c r="Q14" s="1" t="s">
        <v>53</v>
      </c>
    </row>
    <row r="15" spans="1:48" ht="30" customHeight="1">
      <c r="A15" s="17"/>
      <c r="B15" s="17"/>
      <c r="C15" s="17"/>
      <c r="D15" s="17"/>
      <c r="E15" s="18"/>
      <c r="F15" s="18"/>
      <c r="G15" s="18"/>
      <c r="H15" s="18"/>
      <c r="I15" s="18"/>
      <c r="J15" s="18"/>
      <c r="K15" s="18"/>
      <c r="L15" s="18"/>
      <c r="M15" s="17"/>
      <c r="Q15" s="1" t="s">
        <v>53</v>
      </c>
    </row>
    <row r="16" spans="1:48" ht="30" customHeight="1">
      <c r="A16" s="17"/>
      <c r="B16" s="17"/>
      <c r="C16" s="17"/>
      <c r="D16" s="17"/>
      <c r="E16" s="18"/>
      <c r="F16" s="18"/>
      <c r="G16" s="18"/>
      <c r="H16" s="18"/>
      <c r="I16" s="18"/>
      <c r="J16" s="18"/>
      <c r="K16" s="18"/>
      <c r="L16" s="18"/>
      <c r="M16" s="17"/>
      <c r="Q16" s="1" t="s">
        <v>53</v>
      </c>
    </row>
    <row r="17" spans="1:48" ht="30" customHeight="1">
      <c r="A17" s="17"/>
      <c r="B17" s="17"/>
      <c r="C17" s="17"/>
      <c r="D17" s="17"/>
      <c r="E17" s="18"/>
      <c r="F17" s="18"/>
      <c r="G17" s="18"/>
      <c r="H17" s="18"/>
      <c r="I17" s="18"/>
      <c r="J17" s="18"/>
      <c r="K17" s="18"/>
      <c r="L17" s="18"/>
      <c r="M17" s="17"/>
      <c r="Q17" s="1" t="s">
        <v>53</v>
      </c>
      <c r="AA17" t="s">
        <v>442</v>
      </c>
    </row>
    <row r="18" spans="1:48" ht="30" customHeight="1">
      <c r="A18" s="17"/>
      <c r="B18" s="17"/>
      <c r="C18" s="17"/>
      <c r="D18" s="17"/>
      <c r="E18" s="18"/>
      <c r="F18" s="18"/>
      <c r="G18" s="18"/>
      <c r="H18" s="18"/>
      <c r="I18" s="18"/>
      <c r="J18" s="18"/>
      <c r="K18" s="18"/>
      <c r="L18" s="18"/>
      <c r="M18" s="17"/>
      <c r="Q18" s="1" t="s">
        <v>53</v>
      </c>
    </row>
    <row r="19" spans="1:48" ht="30" customHeight="1">
      <c r="A19" s="17"/>
      <c r="B19" s="17"/>
      <c r="C19" s="17"/>
      <c r="D19" s="17"/>
      <c r="E19" s="18"/>
      <c r="F19" s="18"/>
      <c r="G19" s="18"/>
      <c r="H19" s="18"/>
      <c r="I19" s="18"/>
      <c r="J19" s="18"/>
      <c r="K19" s="18"/>
      <c r="L19" s="18"/>
      <c r="M19" s="17"/>
      <c r="Q19" s="1" t="s">
        <v>53</v>
      </c>
    </row>
    <row r="20" spans="1:48" ht="30" customHeight="1">
      <c r="A20" s="17"/>
      <c r="B20" s="17"/>
      <c r="C20" s="17"/>
      <c r="D20" s="17"/>
      <c r="E20" s="18"/>
      <c r="F20" s="18"/>
      <c r="G20" s="18"/>
      <c r="H20" s="18"/>
      <c r="I20" s="18"/>
      <c r="J20" s="18"/>
      <c r="K20" s="18"/>
      <c r="L20" s="18"/>
      <c r="M20" s="17"/>
      <c r="Q20" s="1" t="s">
        <v>53</v>
      </c>
    </row>
    <row r="21" spans="1:48" ht="30" customHeight="1">
      <c r="A21" s="17"/>
      <c r="B21" s="17"/>
      <c r="C21" s="17"/>
      <c r="D21" s="17"/>
      <c r="E21" s="18"/>
      <c r="F21" s="18"/>
      <c r="G21" s="18"/>
      <c r="H21" s="18"/>
      <c r="I21" s="18"/>
      <c r="J21" s="18"/>
      <c r="K21" s="18"/>
      <c r="L21" s="18"/>
      <c r="M21" s="17"/>
      <c r="Q21" s="1" t="s">
        <v>53</v>
      </c>
    </row>
    <row r="22" spans="1:48" ht="30" customHeight="1">
      <c r="A22" s="17"/>
      <c r="B22" s="17"/>
      <c r="C22" s="17"/>
      <c r="D22" s="17"/>
      <c r="E22" s="18"/>
      <c r="F22" s="18"/>
      <c r="G22" s="18"/>
      <c r="H22" s="18"/>
      <c r="I22" s="18"/>
      <c r="J22" s="18"/>
      <c r="K22" s="18"/>
      <c r="L22" s="18"/>
      <c r="M22" s="17"/>
      <c r="Q22" s="1" t="s">
        <v>53</v>
      </c>
    </row>
    <row r="23" spans="1:48" ht="30" customHeight="1">
      <c r="A23" s="17"/>
      <c r="B23" s="17"/>
      <c r="C23" s="17"/>
      <c r="D23" s="17"/>
      <c r="E23" s="18"/>
      <c r="F23" s="18"/>
      <c r="G23" s="18"/>
      <c r="H23" s="18"/>
      <c r="I23" s="18"/>
      <c r="J23" s="18"/>
      <c r="K23" s="18"/>
      <c r="L23" s="18"/>
      <c r="M23" s="17"/>
      <c r="Q23" s="1" t="s">
        <v>53</v>
      </c>
    </row>
    <row r="24" spans="1:48" ht="30" customHeight="1">
      <c r="A24" s="17"/>
      <c r="B24" s="17"/>
      <c r="C24" s="17"/>
      <c r="D24" s="17"/>
      <c r="E24" s="18"/>
      <c r="F24" s="18"/>
      <c r="G24" s="18"/>
      <c r="H24" s="18"/>
      <c r="I24" s="18"/>
      <c r="J24" s="18"/>
      <c r="K24" s="18"/>
      <c r="L24" s="18"/>
      <c r="M24" s="17"/>
      <c r="Q24" s="1" t="s">
        <v>53</v>
      </c>
    </row>
    <row r="25" spans="1:48" ht="30" customHeight="1">
      <c r="A25" s="17"/>
      <c r="B25" s="17"/>
      <c r="C25" s="17"/>
      <c r="D25" s="17"/>
      <c r="E25" s="18"/>
      <c r="F25" s="18"/>
      <c r="G25" s="18"/>
      <c r="H25" s="18"/>
      <c r="I25" s="18"/>
      <c r="J25" s="18"/>
      <c r="K25" s="18"/>
      <c r="L25" s="18"/>
      <c r="M25" s="17"/>
      <c r="Q25" s="1" t="s">
        <v>53</v>
      </c>
    </row>
    <row r="26" spans="1:48" ht="30" customHeight="1">
      <c r="A26" s="17"/>
      <c r="B26" s="17"/>
      <c r="C26" s="17"/>
      <c r="D26" s="17"/>
      <c r="E26" s="18"/>
      <c r="F26" s="18"/>
      <c r="G26" s="18"/>
      <c r="H26" s="18"/>
      <c r="I26" s="18"/>
      <c r="J26" s="18"/>
      <c r="K26" s="18"/>
      <c r="L26" s="18"/>
      <c r="M26" s="17"/>
      <c r="Q26" s="1" t="s">
        <v>53</v>
      </c>
    </row>
    <row r="27" spans="1:48" ht="30" customHeight="1">
      <c r="A27" s="16" t="s">
        <v>72</v>
      </c>
      <c r="B27" s="17"/>
      <c r="C27" s="17"/>
      <c r="D27" s="17"/>
      <c r="E27" s="18"/>
      <c r="F27" s="18"/>
      <c r="G27" s="18"/>
      <c r="H27" s="18"/>
      <c r="I27" s="18"/>
      <c r="J27" s="18"/>
      <c r="K27" s="18"/>
      <c r="L27" s="18"/>
      <c r="M27" s="17"/>
      <c r="N27" t="s">
        <v>73</v>
      </c>
    </row>
    <row r="28" spans="1:48" ht="30" customHeight="1">
      <c r="A28" s="16" t="s">
        <v>74</v>
      </c>
      <c r="B28" s="16" t="s">
        <v>50</v>
      </c>
      <c r="C28" s="17"/>
      <c r="D28" s="17"/>
      <c r="E28" s="18"/>
      <c r="F28" s="18"/>
      <c r="G28" s="18"/>
      <c r="H28" s="18"/>
      <c r="I28" s="18"/>
      <c r="J28" s="18"/>
      <c r="K28" s="18"/>
      <c r="L28" s="18"/>
      <c r="M28" s="17"/>
      <c r="N28" s="3"/>
      <c r="O28" s="3"/>
      <c r="P28" s="3"/>
      <c r="Q28" s="2" t="s">
        <v>75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ht="30" customHeight="1">
      <c r="A29" s="16" t="s">
        <v>76</v>
      </c>
      <c r="B29" s="16" t="s">
        <v>77</v>
      </c>
      <c r="C29" s="16" t="s">
        <v>78</v>
      </c>
      <c r="D29" s="17">
        <v>1040</v>
      </c>
      <c r="E29" s="18"/>
      <c r="F29" s="18"/>
      <c r="G29" s="18"/>
      <c r="H29" s="18"/>
      <c r="I29" s="18"/>
      <c r="J29" s="18"/>
      <c r="K29" s="18"/>
      <c r="L29" s="18"/>
      <c r="M29" s="16"/>
      <c r="N29" s="2" t="s">
        <v>79</v>
      </c>
      <c r="O29" s="2" t="s">
        <v>50</v>
      </c>
      <c r="P29" s="2" t="s">
        <v>50</v>
      </c>
      <c r="Q29" s="2" t="s">
        <v>75</v>
      </c>
      <c r="R29" s="2" t="s">
        <v>58</v>
      </c>
      <c r="S29" s="2" t="s">
        <v>59</v>
      </c>
      <c r="T29" s="2" t="s">
        <v>59</v>
      </c>
      <c r="U29" s="3"/>
      <c r="V29" s="3"/>
      <c r="W29" s="3"/>
      <c r="X29" s="3">
        <v>1</v>
      </c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2" t="s">
        <v>50</v>
      </c>
      <c r="AS29" s="2" t="s">
        <v>50</v>
      </c>
      <c r="AT29" s="3"/>
      <c r="AU29" s="2" t="s">
        <v>80</v>
      </c>
      <c r="AV29" s="3">
        <v>61</v>
      </c>
    </row>
    <row r="30" spans="1:48" ht="30" customHeight="1">
      <c r="A30" s="16" t="s">
        <v>81</v>
      </c>
      <c r="B30" s="16" t="s">
        <v>82</v>
      </c>
      <c r="C30" s="16" t="s">
        <v>78</v>
      </c>
      <c r="D30" s="17">
        <v>5400</v>
      </c>
      <c r="E30" s="18"/>
      <c r="F30" s="18"/>
      <c r="G30" s="18"/>
      <c r="H30" s="18"/>
      <c r="I30" s="18"/>
      <c r="J30" s="18"/>
      <c r="K30" s="18"/>
      <c r="L30" s="18"/>
      <c r="M30" s="16"/>
      <c r="N30" s="2" t="s">
        <v>83</v>
      </c>
      <c r="O30" s="2" t="s">
        <v>50</v>
      </c>
      <c r="P30" s="2" t="s">
        <v>50</v>
      </c>
      <c r="Q30" s="2" t="s">
        <v>75</v>
      </c>
      <c r="R30" s="2" t="s">
        <v>58</v>
      </c>
      <c r="S30" s="2" t="s">
        <v>59</v>
      </c>
      <c r="T30" s="2" t="s">
        <v>59</v>
      </c>
      <c r="U30" s="3"/>
      <c r="V30" s="3"/>
      <c r="W30" s="3"/>
      <c r="X30" s="3">
        <v>1</v>
      </c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2" t="s">
        <v>50</v>
      </c>
      <c r="AS30" s="2" t="s">
        <v>50</v>
      </c>
      <c r="AT30" s="3"/>
      <c r="AU30" s="2" t="s">
        <v>84</v>
      </c>
      <c r="AV30" s="3">
        <v>102</v>
      </c>
    </row>
    <row r="31" spans="1:48" ht="30" customHeight="1">
      <c r="A31" s="16" t="s">
        <v>85</v>
      </c>
      <c r="B31" s="16" t="s">
        <v>86</v>
      </c>
      <c r="C31" s="16" t="s">
        <v>87</v>
      </c>
      <c r="D31" s="17">
        <v>17.5</v>
      </c>
      <c r="E31" s="18"/>
      <c r="F31" s="18"/>
      <c r="G31" s="18"/>
      <c r="H31" s="18"/>
      <c r="I31" s="18"/>
      <c r="J31" s="18"/>
      <c r="K31" s="18"/>
      <c r="L31" s="18"/>
      <c r="M31" s="16"/>
      <c r="N31" s="2" t="s">
        <v>88</v>
      </c>
      <c r="O31" s="2" t="s">
        <v>50</v>
      </c>
      <c r="P31" s="2" t="s">
        <v>50</v>
      </c>
      <c r="Q31" s="2" t="s">
        <v>75</v>
      </c>
      <c r="R31" s="2" t="s">
        <v>58</v>
      </c>
      <c r="S31" s="2" t="s">
        <v>59</v>
      </c>
      <c r="T31" s="2" t="s">
        <v>59</v>
      </c>
      <c r="U31" s="3"/>
      <c r="V31" s="3"/>
      <c r="W31" s="3"/>
      <c r="X31" s="3">
        <v>1</v>
      </c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2" t="s">
        <v>50</v>
      </c>
      <c r="AS31" s="2" t="s">
        <v>50</v>
      </c>
      <c r="AT31" s="3"/>
      <c r="AU31" s="2" t="s">
        <v>89</v>
      </c>
      <c r="AV31" s="3">
        <v>103</v>
      </c>
    </row>
    <row r="32" spans="1:48" ht="30" customHeight="1">
      <c r="A32" s="16" t="s">
        <v>90</v>
      </c>
      <c r="B32" s="16" t="s">
        <v>50</v>
      </c>
      <c r="C32" s="16" t="s">
        <v>78</v>
      </c>
      <c r="D32" s="17">
        <v>5250</v>
      </c>
      <c r="E32" s="18"/>
      <c r="F32" s="18"/>
      <c r="G32" s="18"/>
      <c r="H32" s="18"/>
      <c r="I32" s="18"/>
      <c r="J32" s="18"/>
      <c r="K32" s="18"/>
      <c r="L32" s="18"/>
      <c r="M32" s="16"/>
      <c r="N32" s="2" t="s">
        <v>91</v>
      </c>
      <c r="O32" s="2" t="s">
        <v>50</v>
      </c>
      <c r="P32" s="2" t="s">
        <v>50</v>
      </c>
      <c r="Q32" s="2" t="s">
        <v>75</v>
      </c>
      <c r="R32" s="2" t="s">
        <v>58</v>
      </c>
      <c r="S32" s="2" t="s">
        <v>59</v>
      </c>
      <c r="T32" s="2" t="s">
        <v>59</v>
      </c>
      <c r="U32" s="3"/>
      <c r="V32" s="3"/>
      <c r="W32" s="3"/>
      <c r="X32" s="3">
        <v>1</v>
      </c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2" t="s">
        <v>50</v>
      </c>
      <c r="AS32" s="2" t="s">
        <v>50</v>
      </c>
      <c r="AT32" s="3"/>
      <c r="AU32" s="2" t="s">
        <v>92</v>
      </c>
      <c r="AV32" s="3">
        <v>104</v>
      </c>
    </row>
    <row r="33" spans="1:48" ht="30" customHeight="1">
      <c r="A33" s="16" t="s">
        <v>93</v>
      </c>
      <c r="B33" s="16" t="s">
        <v>50</v>
      </c>
      <c r="C33" s="16" t="s">
        <v>94</v>
      </c>
      <c r="D33" s="17">
        <v>2</v>
      </c>
      <c r="E33" s="18"/>
      <c r="F33" s="18"/>
      <c r="G33" s="18"/>
      <c r="H33" s="18"/>
      <c r="I33" s="18"/>
      <c r="J33" s="18"/>
      <c r="K33" s="18"/>
      <c r="L33" s="18"/>
      <c r="M33" s="16"/>
      <c r="N33" s="2" t="s">
        <v>95</v>
      </c>
      <c r="O33" s="2" t="s">
        <v>50</v>
      </c>
      <c r="P33" s="2" t="s">
        <v>50</v>
      </c>
      <c r="Q33" s="2" t="s">
        <v>75</v>
      </c>
      <c r="R33" s="2" t="s">
        <v>58</v>
      </c>
      <c r="S33" s="2" t="s">
        <v>59</v>
      </c>
      <c r="T33" s="2" t="s">
        <v>59</v>
      </c>
      <c r="U33" s="3"/>
      <c r="V33" s="3"/>
      <c r="W33" s="3"/>
      <c r="X33" s="3">
        <v>1</v>
      </c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2" t="s">
        <v>50</v>
      </c>
      <c r="AS33" s="2" t="s">
        <v>50</v>
      </c>
      <c r="AT33" s="3"/>
      <c r="AU33" s="2" t="s">
        <v>96</v>
      </c>
      <c r="AV33" s="3">
        <v>113</v>
      </c>
    </row>
    <row r="34" spans="1:48" ht="30" customHeight="1">
      <c r="A34" s="16" t="s">
        <v>97</v>
      </c>
      <c r="B34" s="16" t="s">
        <v>98</v>
      </c>
      <c r="C34" s="16" t="s">
        <v>87</v>
      </c>
      <c r="D34" s="17">
        <v>57.7</v>
      </c>
      <c r="E34" s="18"/>
      <c r="F34" s="18"/>
      <c r="G34" s="18"/>
      <c r="H34" s="18"/>
      <c r="I34" s="18"/>
      <c r="J34" s="18"/>
      <c r="K34" s="18"/>
      <c r="L34" s="18"/>
      <c r="M34" s="16"/>
      <c r="N34" s="2" t="s">
        <v>99</v>
      </c>
      <c r="O34" s="2" t="s">
        <v>50</v>
      </c>
      <c r="P34" s="2" t="s">
        <v>50</v>
      </c>
      <c r="Q34" s="2" t="s">
        <v>75</v>
      </c>
      <c r="R34" s="2" t="s">
        <v>59</v>
      </c>
      <c r="S34" s="2" t="s">
        <v>58</v>
      </c>
      <c r="T34" s="2" t="s">
        <v>59</v>
      </c>
      <c r="U34" s="3"/>
      <c r="V34" s="3"/>
      <c r="W34" s="3"/>
      <c r="X34" s="3">
        <v>1</v>
      </c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2" t="s">
        <v>50</v>
      </c>
      <c r="AS34" s="2" t="s">
        <v>50</v>
      </c>
      <c r="AT34" s="3"/>
      <c r="AU34" s="2" t="s">
        <v>100</v>
      </c>
      <c r="AV34" s="3">
        <v>9</v>
      </c>
    </row>
    <row r="35" spans="1:48" ht="30" customHeight="1">
      <c r="A35" s="16" t="s">
        <v>101</v>
      </c>
      <c r="B35" s="16" t="s">
        <v>102</v>
      </c>
      <c r="C35" s="16" t="s">
        <v>87</v>
      </c>
      <c r="D35" s="17">
        <v>78.199999999999989</v>
      </c>
      <c r="E35" s="18"/>
      <c r="F35" s="18"/>
      <c r="G35" s="18"/>
      <c r="H35" s="18"/>
      <c r="I35" s="18"/>
      <c r="J35" s="18"/>
      <c r="K35" s="18"/>
      <c r="L35" s="18"/>
      <c r="M35" s="16"/>
      <c r="N35" s="2" t="s">
        <v>103</v>
      </c>
      <c r="O35" s="2" t="s">
        <v>50</v>
      </c>
      <c r="P35" s="2" t="s">
        <v>50</v>
      </c>
      <c r="Q35" s="2" t="s">
        <v>75</v>
      </c>
      <c r="R35" s="2" t="s">
        <v>59</v>
      </c>
      <c r="S35" s="2" t="s">
        <v>58</v>
      </c>
      <c r="T35" s="2" t="s">
        <v>59</v>
      </c>
      <c r="U35" s="3"/>
      <c r="V35" s="3"/>
      <c r="W35" s="3"/>
      <c r="X35" s="3">
        <v>1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2" t="s">
        <v>50</v>
      </c>
      <c r="AS35" s="2" t="s">
        <v>50</v>
      </c>
      <c r="AT35" s="3"/>
      <c r="AU35" s="2" t="s">
        <v>104</v>
      </c>
      <c r="AV35" s="3">
        <v>8</v>
      </c>
    </row>
    <row r="36" spans="1:48" ht="30" customHeight="1">
      <c r="A36" s="16" t="s">
        <v>105</v>
      </c>
      <c r="B36" s="16" t="s">
        <v>106</v>
      </c>
      <c r="C36" s="16" t="s">
        <v>87</v>
      </c>
      <c r="D36" s="17">
        <v>26.4</v>
      </c>
      <c r="E36" s="18"/>
      <c r="F36" s="18"/>
      <c r="G36" s="18"/>
      <c r="H36" s="18"/>
      <c r="I36" s="18"/>
      <c r="J36" s="18"/>
      <c r="K36" s="18"/>
      <c r="L36" s="18"/>
      <c r="M36" s="16"/>
      <c r="N36" s="2" t="s">
        <v>107</v>
      </c>
      <c r="O36" s="2" t="s">
        <v>50</v>
      </c>
      <c r="P36" s="2" t="s">
        <v>50</v>
      </c>
      <c r="Q36" s="2" t="s">
        <v>75</v>
      </c>
      <c r="R36" s="2" t="s">
        <v>59</v>
      </c>
      <c r="S36" s="2" t="s">
        <v>58</v>
      </c>
      <c r="T36" s="2" t="s">
        <v>59</v>
      </c>
      <c r="U36" s="3"/>
      <c r="V36" s="3"/>
      <c r="W36" s="3"/>
      <c r="X36" s="3">
        <v>1</v>
      </c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2" t="s">
        <v>50</v>
      </c>
      <c r="AS36" s="2" t="s">
        <v>50</v>
      </c>
      <c r="AT36" s="3"/>
      <c r="AU36" s="2" t="s">
        <v>108</v>
      </c>
      <c r="AV36" s="3">
        <v>10</v>
      </c>
    </row>
    <row r="37" spans="1:48" ht="30" customHeight="1">
      <c r="A37" s="16" t="s">
        <v>109</v>
      </c>
      <c r="B37" s="16" t="s">
        <v>110</v>
      </c>
      <c r="C37" s="16" t="s">
        <v>111</v>
      </c>
      <c r="D37" s="17">
        <v>1</v>
      </c>
      <c r="E37" s="18"/>
      <c r="F37" s="18"/>
      <c r="G37" s="18"/>
      <c r="H37" s="18"/>
      <c r="I37" s="18"/>
      <c r="J37" s="18"/>
      <c r="K37" s="18"/>
      <c r="L37" s="18"/>
      <c r="M37" s="16"/>
      <c r="N37" s="2" t="s">
        <v>112</v>
      </c>
      <c r="O37" s="2" t="s">
        <v>50</v>
      </c>
      <c r="P37" s="2" t="s">
        <v>50</v>
      </c>
      <c r="Q37" s="2" t="s">
        <v>75</v>
      </c>
      <c r="R37" s="2" t="s">
        <v>59</v>
      </c>
      <c r="S37" s="2" t="s">
        <v>59</v>
      </c>
      <c r="T37" s="2" t="s">
        <v>59</v>
      </c>
      <c r="U37" s="3">
        <v>1</v>
      </c>
      <c r="V37" s="3">
        <v>1</v>
      </c>
      <c r="W37" s="3">
        <v>0.25</v>
      </c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2" t="s">
        <v>50</v>
      </c>
      <c r="AS37" s="2" t="s">
        <v>50</v>
      </c>
      <c r="AT37" s="3"/>
      <c r="AU37" s="2" t="s">
        <v>113</v>
      </c>
      <c r="AV37" s="3">
        <v>12</v>
      </c>
    </row>
    <row r="38" spans="1:48" ht="30" customHeight="1">
      <c r="A38" s="19" t="s">
        <v>114</v>
      </c>
      <c r="B38" s="19" t="s">
        <v>115</v>
      </c>
      <c r="C38" s="19" t="s">
        <v>87</v>
      </c>
      <c r="D38" s="20">
        <v>5.8999999999999995</v>
      </c>
      <c r="E38" s="22"/>
      <c r="F38" s="22"/>
      <c r="G38" s="22"/>
      <c r="H38" s="22"/>
      <c r="I38" s="22"/>
      <c r="J38" s="22"/>
      <c r="K38" s="22"/>
      <c r="L38" s="22"/>
      <c r="M38" s="19"/>
      <c r="N38" s="35" t="s">
        <v>116</v>
      </c>
      <c r="O38" s="35" t="s">
        <v>50</v>
      </c>
      <c r="P38" s="35" t="s">
        <v>50</v>
      </c>
      <c r="Q38" s="35" t="s">
        <v>75</v>
      </c>
      <c r="R38" s="35" t="s">
        <v>59</v>
      </c>
      <c r="S38" s="35" t="s">
        <v>58</v>
      </c>
      <c r="T38" s="35" t="s">
        <v>59</v>
      </c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2"/>
      <c r="AS38" s="2"/>
      <c r="AT38" s="3"/>
      <c r="AU38" s="2"/>
      <c r="AV38" s="3"/>
    </row>
    <row r="39" spans="1:48" ht="30" customHeight="1">
      <c r="A39" s="17"/>
      <c r="B39" s="17"/>
      <c r="C39" s="17"/>
      <c r="D39" s="17"/>
      <c r="E39" s="18"/>
      <c r="F39" s="18"/>
      <c r="G39" s="18"/>
      <c r="H39" s="18"/>
      <c r="I39" s="18"/>
      <c r="J39" s="18"/>
      <c r="K39" s="18"/>
      <c r="L39" s="18"/>
      <c r="M39" s="17"/>
      <c r="Q39" s="1" t="s">
        <v>75</v>
      </c>
    </row>
    <row r="40" spans="1:48" ht="30" customHeight="1">
      <c r="A40" s="17"/>
      <c r="B40" s="17"/>
      <c r="C40" s="17"/>
      <c r="D40" s="17"/>
      <c r="E40" s="18"/>
      <c r="F40" s="18"/>
      <c r="G40" s="18"/>
      <c r="H40" s="18"/>
      <c r="I40" s="18"/>
      <c r="J40" s="18"/>
      <c r="K40" s="18"/>
      <c r="L40" s="18"/>
      <c r="M40" s="17"/>
      <c r="Q40" s="1" t="s">
        <v>75</v>
      </c>
    </row>
    <row r="41" spans="1:48" ht="30" customHeight="1">
      <c r="A41" s="17"/>
      <c r="B41" s="17"/>
      <c r="C41" s="17"/>
      <c r="D41" s="17"/>
      <c r="E41" s="18"/>
      <c r="F41" s="18"/>
      <c r="G41" s="18"/>
      <c r="H41" s="18"/>
      <c r="I41" s="18"/>
      <c r="J41" s="18"/>
      <c r="K41" s="18"/>
      <c r="L41" s="18"/>
      <c r="M41" s="17"/>
      <c r="Q41" s="1" t="s">
        <v>75</v>
      </c>
    </row>
    <row r="42" spans="1:48" ht="30" customHeight="1">
      <c r="A42" s="17"/>
      <c r="B42" s="17"/>
      <c r="C42" s="17"/>
      <c r="D42" s="17"/>
      <c r="E42" s="18"/>
      <c r="F42" s="18"/>
      <c r="G42" s="18"/>
      <c r="H42" s="18"/>
      <c r="I42" s="18"/>
      <c r="J42" s="18"/>
      <c r="K42" s="18"/>
      <c r="L42" s="18"/>
      <c r="M42" s="17"/>
      <c r="Q42" s="1" t="s">
        <v>75</v>
      </c>
    </row>
    <row r="43" spans="1:48" ht="30" customHeight="1">
      <c r="A43" s="16" t="s">
        <v>72</v>
      </c>
      <c r="B43" s="17"/>
      <c r="C43" s="17"/>
      <c r="D43" s="17"/>
      <c r="E43" s="18"/>
      <c r="F43" s="18"/>
      <c r="G43" s="18"/>
      <c r="H43" s="18"/>
      <c r="I43" s="18"/>
      <c r="J43" s="18"/>
      <c r="K43" s="18"/>
      <c r="L43" s="18"/>
      <c r="M43" s="17"/>
      <c r="N43" t="s">
        <v>73</v>
      </c>
    </row>
    <row r="44" spans="1:48" ht="30" customHeight="1">
      <c r="A44" s="16" t="s">
        <v>117</v>
      </c>
      <c r="B44" s="16" t="s">
        <v>50</v>
      </c>
      <c r="C44" s="17"/>
      <c r="D44" s="17"/>
      <c r="E44" s="18"/>
      <c r="F44" s="18"/>
      <c r="G44" s="18"/>
      <c r="H44" s="18"/>
      <c r="I44" s="18"/>
      <c r="J44" s="18"/>
      <c r="K44" s="18"/>
      <c r="L44" s="18"/>
      <c r="M44" s="17"/>
      <c r="N44" s="3"/>
      <c r="O44" s="3"/>
      <c r="P44" s="3"/>
      <c r="Q44" s="2" t="s">
        <v>118</v>
      </c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</row>
    <row r="45" spans="1:48" ht="30" customHeight="1">
      <c r="A45" s="16" t="s">
        <v>119</v>
      </c>
      <c r="B45" s="16" t="s">
        <v>120</v>
      </c>
      <c r="C45" s="16" t="s">
        <v>121</v>
      </c>
      <c r="D45" s="17">
        <v>18.2</v>
      </c>
      <c r="E45" s="18"/>
      <c r="F45" s="18"/>
      <c r="G45" s="18"/>
      <c r="H45" s="18"/>
      <c r="I45" s="18"/>
      <c r="J45" s="18"/>
      <c r="K45" s="18"/>
      <c r="L45" s="18"/>
      <c r="M45" s="29"/>
      <c r="N45" s="2" t="s">
        <v>122</v>
      </c>
      <c r="O45" s="2" t="s">
        <v>50</v>
      </c>
      <c r="P45" s="2" t="s">
        <v>50</v>
      </c>
      <c r="Q45" s="2" t="s">
        <v>118</v>
      </c>
      <c r="R45" s="2" t="s">
        <v>58</v>
      </c>
      <c r="S45" s="2" t="s">
        <v>59</v>
      </c>
      <c r="T45" s="2" t="s">
        <v>59</v>
      </c>
      <c r="U45" s="3"/>
      <c r="V45" s="3"/>
      <c r="W45" s="3"/>
      <c r="X45" s="3">
        <v>1</v>
      </c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2" t="s">
        <v>50</v>
      </c>
      <c r="AS45" s="2" t="s">
        <v>50</v>
      </c>
      <c r="AT45" s="3"/>
      <c r="AU45" s="2" t="s">
        <v>123</v>
      </c>
      <c r="AV45" s="3">
        <v>14</v>
      </c>
    </row>
    <row r="46" spans="1:48" ht="30" customHeight="1">
      <c r="A46" s="16" t="s">
        <v>124</v>
      </c>
      <c r="B46" s="16" t="s">
        <v>50</v>
      </c>
      <c r="C46" s="16" t="s">
        <v>78</v>
      </c>
      <c r="D46" s="17">
        <v>21.4</v>
      </c>
      <c r="E46" s="18"/>
      <c r="F46" s="18"/>
      <c r="G46" s="18"/>
      <c r="H46" s="18"/>
      <c r="I46" s="18"/>
      <c r="J46" s="18"/>
      <c r="K46" s="18"/>
      <c r="L46" s="18"/>
      <c r="M46" s="29"/>
      <c r="N46" s="2" t="s">
        <v>125</v>
      </c>
      <c r="O46" s="2" t="s">
        <v>50</v>
      </c>
      <c r="P46" s="2" t="s">
        <v>50</v>
      </c>
      <c r="Q46" s="2" t="s">
        <v>118</v>
      </c>
      <c r="R46" s="2" t="s">
        <v>58</v>
      </c>
      <c r="S46" s="2" t="s">
        <v>59</v>
      </c>
      <c r="T46" s="2" t="s">
        <v>59</v>
      </c>
      <c r="U46" s="3"/>
      <c r="V46" s="3"/>
      <c r="W46" s="3"/>
      <c r="X46" s="3">
        <v>1</v>
      </c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2" t="s">
        <v>50</v>
      </c>
      <c r="AS46" s="2" t="s">
        <v>50</v>
      </c>
      <c r="AT46" s="3"/>
      <c r="AU46" s="2" t="s">
        <v>126</v>
      </c>
      <c r="AV46" s="3">
        <v>76</v>
      </c>
    </row>
    <row r="47" spans="1:48" ht="30" customHeight="1">
      <c r="A47" s="16" t="s">
        <v>127</v>
      </c>
      <c r="B47" s="16" t="s">
        <v>128</v>
      </c>
      <c r="C47" s="16" t="s">
        <v>62</v>
      </c>
      <c r="D47" s="27">
        <v>1</v>
      </c>
      <c r="E47" s="18"/>
      <c r="F47" s="18"/>
      <c r="G47" s="18"/>
      <c r="H47" s="18"/>
      <c r="I47" s="18"/>
      <c r="J47" s="18"/>
      <c r="K47" s="18"/>
      <c r="L47" s="18"/>
      <c r="M47" s="29"/>
      <c r="N47" s="2" t="s">
        <v>129</v>
      </c>
      <c r="O47" s="2" t="s">
        <v>50</v>
      </c>
      <c r="P47" s="2" t="s">
        <v>50</v>
      </c>
      <c r="Q47" s="2" t="s">
        <v>118</v>
      </c>
      <c r="R47" s="2" t="s">
        <v>58</v>
      </c>
      <c r="S47" s="2" t="s">
        <v>59</v>
      </c>
      <c r="T47" s="2" t="s">
        <v>59</v>
      </c>
      <c r="U47" s="3"/>
      <c r="V47" s="3"/>
      <c r="W47" s="3"/>
      <c r="X47" s="3">
        <v>1</v>
      </c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2" t="s">
        <v>50</v>
      </c>
      <c r="AS47" s="2" t="s">
        <v>50</v>
      </c>
      <c r="AT47" s="3"/>
      <c r="AU47" s="2" t="s">
        <v>130</v>
      </c>
      <c r="AV47" s="3">
        <v>53</v>
      </c>
    </row>
    <row r="48" spans="1:48" ht="30" customHeight="1">
      <c r="A48" s="16" t="s">
        <v>131</v>
      </c>
      <c r="B48" s="16" t="s">
        <v>132</v>
      </c>
      <c r="C48" s="16" t="s">
        <v>78</v>
      </c>
      <c r="D48" s="17">
        <v>120</v>
      </c>
      <c r="E48" s="18"/>
      <c r="F48" s="18"/>
      <c r="G48" s="18"/>
      <c r="H48" s="18"/>
      <c r="I48" s="18"/>
      <c r="J48" s="18"/>
      <c r="K48" s="18"/>
      <c r="L48" s="18"/>
      <c r="M48" s="29"/>
      <c r="N48" s="2" t="s">
        <v>133</v>
      </c>
      <c r="O48" s="2" t="s">
        <v>50</v>
      </c>
      <c r="P48" s="2" t="s">
        <v>50</v>
      </c>
      <c r="Q48" s="2" t="s">
        <v>118</v>
      </c>
      <c r="R48" s="2" t="s">
        <v>58</v>
      </c>
      <c r="S48" s="2" t="s">
        <v>59</v>
      </c>
      <c r="T48" s="2" t="s">
        <v>59</v>
      </c>
      <c r="U48" s="3"/>
      <c r="V48" s="3"/>
      <c r="W48" s="3"/>
      <c r="X48" s="3">
        <v>1</v>
      </c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2" t="s">
        <v>50</v>
      </c>
      <c r="AS48" s="2" t="s">
        <v>50</v>
      </c>
      <c r="AT48" s="3"/>
      <c r="AU48" s="2" t="s">
        <v>134</v>
      </c>
      <c r="AV48" s="3">
        <v>51</v>
      </c>
    </row>
    <row r="49" spans="1:48" ht="30" customHeight="1">
      <c r="A49" s="16" t="s">
        <v>135</v>
      </c>
      <c r="B49" s="16" t="s">
        <v>136</v>
      </c>
      <c r="C49" s="16" t="s">
        <v>87</v>
      </c>
      <c r="D49" s="17">
        <v>5.2299999999999995</v>
      </c>
      <c r="E49" s="18"/>
      <c r="F49" s="18"/>
      <c r="G49" s="18"/>
      <c r="H49" s="18"/>
      <c r="I49" s="18"/>
      <c r="J49" s="18"/>
      <c r="K49" s="18"/>
      <c r="L49" s="18"/>
      <c r="M49" s="29"/>
      <c r="N49" s="2" t="s">
        <v>137</v>
      </c>
      <c r="O49" s="2" t="s">
        <v>50</v>
      </c>
      <c r="P49" s="2" t="s">
        <v>50</v>
      </c>
      <c r="Q49" s="2" t="s">
        <v>118</v>
      </c>
      <c r="R49" s="2" t="s">
        <v>58</v>
      </c>
      <c r="S49" s="2" t="s">
        <v>59</v>
      </c>
      <c r="T49" s="2" t="s">
        <v>59</v>
      </c>
      <c r="U49" s="3"/>
      <c r="V49" s="3"/>
      <c r="W49" s="3"/>
      <c r="X49" s="3">
        <v>1</v>
      </c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2" t="s">
        <v>50</v>
      </c>
      <c r="AS49" s="2" t="s">
        <v>50</v>
      </c>
      <c r="AT49" s="3"/>
      <c r="AU49" s="2" t="s">
        <v>138</v>
      </c>
      <c r="AV49" s="3">
        <v>55</v>
      </c>
    </row>
    <row r="50" spans="1:48" ht="30" customHeight="1">
      <c r="A50" s="16" t="s">
        <v>109</v>
      </c>
      <c r="B50" s="16" t="s">
        <v>110</v>
      </c>
      <c r="C50" s="16" t="s">
        <v>111</v>
      </c>
      <c r="D50" s="17">
        <v>1</v>
      </c>
      <c r="E50" s="18"/>
      <c r="F50" s="18"/>
      <c r="G50" s="18"/>
      <c r="H50" s="18"/>
      <c r="I50" s="18"/>
      <c r="J50" s="18"/>
      <c r="K50" s="18"/>
      <c r="L50" s="18"/>
      <c r="M50" s="16"/>
      <c r="N50" s="2" t="s">
        <v>112</v>
      </c>
      <c r="O50" s="2" t="s">
        <v>50</v>
      </c>
      <c r="P50" s="2" t="s">
        <v>50</v>
      </c>
      <c r="Q50" s="2" t="s">
        <v>118</v>
      </c>
      <c r="R50" s="2" t="s">
        <v>59</v>
      </c>
      <c r="S50" s="2" t="s">
        <v>59</v>
      </c>
      <c r="T50" s="2" t="s">
        <v>59</v>
      </c>
      <c r="U50" s="3">
        <v>1</v>
      </c>
      <c r="V50" s="3">
        <v>1</v>
      </c>
      <c r="W50" s="3">
        <v>0.25</v>
      </c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2" t="s">
        <v>50</v>
      </c>
      <c r="AS50" s="2" t="s">
        <v>50</v>
      </c>
      <c r="AT50" s="3"/>
      <c r="AU50" s="2" t="s">
        <v>139</v>
      </c>
      <c r="AV50" s="3">
        <v>23</v>
      </c>
    </row>
    <row r="51" spans="1:48" ht="30" customHeight="1">
      <c r="A51" s="34" t="s">
        <v>350</v>
      </c>
      <c r="B51" s="30"/>
      <c r="C51" s="19" t="s">
        <v>87</v>
      </c>
      <c r="D51" s="20">
        <v>47.03</v>
      </c>
      <c r="E51" s="22"/>
      <c r="F51" s="22"/>
      <c r="G51" s="22"/>
      <c r="H51" s="22"/>
      <c r="I51" s="22"/>
      <c r="J51" s="22"/>
      <c r="K51" s="22"/>
      <c r="L51" s="22"/>
      <c r="M51" s="19"/>
      <c r="N51" s="32" t="s">
        <v>348</v>
      </c>
      <c r="O51" s="32" t="s">
        <v>50</v>
      </c>
      <c r="P51" s="32" t="s">
        <v>50</v>
      </c>
      <c r="Q51" s="32" t="s">
        <v>118</v>
      </c>
      <c r="R51" s="32" t="s">
        <v>59</v>
      </c>
      <c r="S51" s="32" t="s">
        <v>59</v>
      </c>
      <c r="T51" s="32" t="s">
        <v>58</v>
      </c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2" t="s">
        <v>50</v>
      </c>
      <c r="AS51" s="32" t="s">
        <v>50</v>
      </c>
      <c r="AT51" s="3"/>
      <c r="AU51" s="32" t="s">
        <v>349</v>
      </c>
      <c r="AV51" s="3">
        <v>57</v>
      </c>
    </row>
    <row r="52" spans="1:48" ht="30" customHeight="1">
      <c r="A52" s="19"/>
      <c r="B52" s="19"/>
      <c r="C52" s="19"/>
      <c r="D52" s="20"/>
      <c r="E52" s="22"/>
      <c r="F52" s="22"/>
      <c r="G52" s="22"/>
      <c r="H52" s="22"/>
      <c r="I52" s="22"/>
      <c r="J52" s="22"/>
      <c r="K52" s="22"/>
      <c r="L52" s="22"/>
      <c r="M52" s="30"/>
      <c r="N52" s="32"/>
      <c r="O52" s="32"/>
      <c r="P52" s="32"/>
      <c r="Q52" s="32"/>
      <c r="R52" s="32"/>
      <c r="S52" s="32"/>
      <c r="T52" s="32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2"/>
      <c r="AS52" s="32"/>
      <c r="AT52" s="3"/>
      <c r="AU52" s="32"/>
      <c r="AV52" s="3"/>
    </row>
    <row r="53" spans="1:48" ht="30" customHeight="1">
      <c r="A53" s="17"/>
      <c r="B53" s="17"/>
      <c r="C53" s="17"/>
      <c r="D53" s="17"/>
      <c r="E53" s="18"/>
      <c r="F53" s="18"/>
      <c r="G53" s="18"/>
      <c r="H53" s="18"/>
      <c r="I53" s="18"/>
      <c r="J53" s="18"/>
      <c r="K53" s="18"/>
      <c r="L53" s="18"/>
      <c r="M53" s="17"/>
      <c r="Q53" s="1" t="s">
        <v>118</v>
      </c>
    </row>
    <row r="54" spans="1:48" ht="30" customHeight="1">
      <c r="A54" s="17"/>
      <c r="B54" s="17"/>
      <c r="C54" s="17"/>
      <c r="D54" s="17"/>
      <c r="E54" s="18"/>
      <c r="F54" s="18"/>
      <c r="G54" s="18"/>
      <c r="H54" s="18"/>
      <c r="I54" s="18"/>
      <c r="J54" s="18"/>
      <c r="K54" s="18"/>
      <c r="L54" s="18"/>
      <c r="M54" s="17"/>
      <c r="Q54" s="1" t="s">
        <v>118</v>
      </c>
    </row>
    <row r="55" spans="1:48" ht="30" customHeight="1">
      <c r="A55" s="17"/>
      <c r="B55" s="17"/>
      <c r="C55" s="17"/>
      <c r="D55" s="17"/>
      <c r="E55" s="18"/>
      <c r="F55" s="18"/>
      <c r="G55" s="18"/>
      <c r="H55" s="18"/>
      <c r="I55" s="18"/>
      <c r="J55" s="18"/>
      <c r="K55" s="18"/>
      <c r="L55" s="18"/>
      <c r="M55" s="17"/>
      <c r="Q55" s="1" t="s">
        <v>118</v>
      </c>
    </row>
    <row r="56" spans="1:48" ht="30" customHeight="1">
      <c r="A56" s="17"/>
      <c r="B56" s="17"/>
      <c r="C56" s="17"/>
      <c r="D56" s="17"/>
      <c r="E56" s="18"/>
      <c r="F56" s="18"/>
      <c r="G56" s="18"/>
      <c r="H56" s="18"/>
      <c r="I56" s="18"/>
      <c r="J56" s="18"/>
      <c r="K56" s="18"/>
      <c r="L56" s="18"/>
      <c r="M56" s="17"/>
      <c r="Q56" s="1" t="s">
        <v>118</v>
      </c>
    </row>
    <row r="57" spans="1:48" ht="30" customHeight="1">
      <c r="A57" s="17"/>
      <c r="B57" s="17"/>
      <c r="C57" s="17"/>
      <c r="D57" s="17"/>
      <c r="E57" s="18"/>
      <c r="F57" s="18"/>
      <c r="G57" s="18"/>
      <c r="H57" s="18"/>
      <c r="I57" s="18"/>
      <c r="J57" s="18"/>
      <c r="K57" s="18"/>
      <c r="L57" s="18"/>
      <c r="M57" s="17"/>
      <c r="Q57" s="1" t="s">
        <v>118</v>
      </c>
    </row>
    <row r="58" spans="1:48" ht="30" customHeight="1">
      <c r="A58" s="17"/>
      <c r="B58" s="17"/>
      <c r="C58" s="17"/>
      <c r="D58" s="17"/>
      <c r="E58" s="18"/>
      <c r="F58" s="18"/>
      <c r="G58" s="18"/>
      <c r="H58" s="18"/>
      <c r="I58" s="18"/>
      <c r="J58" s="18"/>
      <c r="K58" s="18"/>
      <c r="L58" s="18"/>
      <c r="M58" s="17"/>
      <c r="Q58" s="1" t="s">
        <v>118</v>
      </c>
    </row>
    <row r="59" spans="1:48" ht="30" customHeight="1">
      <c r="A59" s="17"/>
      <c r="B59" s="17"/>
      <c r="C59" s="17"/>
      <c r="D59" s="17"/>
      <c r="E59" s="18"/>
      <c r="F59" s="18"/>
      <c r="G59" s="18"/>
      <c r="H59" s="18"/>
      <c r="I59" s="18"/>
      <c r="J59" s="18"/>
      <c r="K59" s="18"/>
      <c r="L59" s="18"/>
      <c r="M59" s="17"/>
      <c r="Q59" s="1" t="s">
        <v>118</v>
      </c>
    </row>
    <row r="60" spans="1:48" ht="30" customHeight="1">
      <c r="A60" s="17"/>
      <c r="B60" s="17"/>
      <c r="C60" s="17"/>
      <c r="D60" s="17"/>
      <c r="E60" s="18"/>
      <c r="F60" s="18"/>
      <c r="G60" s="18"/>
      <c r="H60" s="18"/>
      <c r="I60" s="18"/>
      <c r="J60" s="18"/>
      <c r="K60" s="18"/>
      <c r="L60" s="18"/>
      <c r="M60" s="17"/>
      <c r="Q60" s="1" t="s">
        <v>118</v>
      </c>
    </row>
    <row r="61" spans="1:48" ht="30" customHeight="1">
      <c r="A61" s="17"/>
      <c r="B61" s="17"/>
      <c r="C61" s="17"/>
      <c r="D61" s="17"/>
      <c r="E61" s="18"/>
      <c r="F61" s="18"/>
      <c r="G61" s="18"/>
      <c r="H61" s="18"/>
      <c r="I61" s="18"/>
      <c r="J61" s="18"/>
      <c r="K61" s="18"/>
      <c r="L61" s="18"/>
      <c r="M61" s="17"/>
      <c r="Q61" s="1" t="s">
        <v>118</v>
      </c>
    </row>
    <row r="62" spans="1:48" ht="30" customHeight="1">
      <c r="A62" s="17"/>
      <c r="B62" s="17"/>
      <c r="C62" s="17"/>
      <c r="D62" s="17"/>
      <c r="E62" s="18"/>
      <c r="F62" s="18"/>
      <c r="G62" s="18"/>
      <c r="H62" s="18"/>
      <c r="I62" s="18"/>
      <c r="J62" s="18"/>
      <c r="K62" s="18"/>
      <c r="L62" s="18"/>
      <c r="M62" s="17"/>
      <c r="Q62" s="1" t="s">
        <v>118</v>
      </c>
    </row>
    <row r="63" spans="1:48" ht="30" customHeight="1">
      <c r="A63" s="16" t="s">
        <v>72</v>
      </c>
      <c r="B63" s="17"/>
      <c r="C63" s="17"/>
      <c r="D63" s="17"/>
      <c r="E63" s="18"/>
      <c r="F63" s="18"/>
      <c r="G63" s="18"/>
      <c r="H63" s="18"/>
      <c r="I63" s="18"/>
      <c r="J63" s="18"/>
      <c r="K63" s="18"/>
      <c r="L63" s="18"/>
      <c r="M63" s="17"/>
      <c r="N63" t="s">
        <v>73</v>
      </c>
    </row>
    <row r="64" spans="1:48" ht="30" hidden="1" customHeight="1">
      <c r="A64" s="16" t="s">
        <v>140</v>
      </c>
      <c r="B64" s="16" t="s">
        <v>50</v>
      </c>
      <c r="C64" s="17"/>
      <c r="D64" s="17"/>
      <c r="E64" s="18"/>
      <c r="F64" s="18"/>
      <c r="G64" s="18"/>
      <c r="H64" s="18"/>
      <c r="I64" s="18"/>
      <c r="J64" s="18"/>
      <c r="K64" s="18"/>
      <c r="L64" s="18"/>
      <c r="M64" s="17"/>
      <c r="N64" s="3"/>
      <c r="O64" s="3"/>
      <c r="P64" s="3"/>
      <c r="Q64" s="2" t="s">
        <v>141</v>
      </c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</row>
    <row r="65" spans="1:48" ht="30" hidden="1" customHeight="1">
      <c r="A65" s="16" t="s">
        <v>142</v>
      </c>
      <c r="B65" s="16" t="s">
        <v>143</v>
      </c>
      <c r="C65" s="16" t="s">
        <v>62</v>
      </c>
      <c r="D65" s="17"/>
      <c r="E65" s="18"/>
      <c r="F65" s="18"/>
      <c r="G65" s="18"/>
      <c r="H65" s="18"/>
      <c r="I65" s="18"/>
      <c r="J65" s="18"/>
      <c r="K65" s="18"/>
      <c r="L65" s="18"/>
      <c r="M65" s="16"/>
      <c r="N65" s="2" t="s">
        <v>144</v>
      </c>
      <c r="O65" s="2" t="s">
        <v>50</v>
      </c>
      <c r="P65" s="2" t="s">
        <v>50</v>
      </c>
      <c r="Q65" s="2" t="s">
        <v>141</v>
      </c>
      <c r="R65" s="2" t="s">
        <v>58</v>
      </c>
      <c r="S65" s="2" t="s">
        <v>59</v>
      </c>
      <c r="T65" s="2" t="s">
        <v>59</v>
      </c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2" t="s">
        <v>50</v>
      </c>
      <c r="AS65" s="2" t="s">
        <v>50</v>
      </c>
      <c r="AT65" s="3"/>
      <c r="AU65" s="2" t="s">
        <v>145</v>
      </c>
      <c r="AV65" s="3">
        <v>106</v>
      </c>
    </row>
    <row r="66" spans="1:48" ht="30" hidden="1" customHeight="1">
      <c r="A66" s="16" t="s">
        <v>146</v>
      </c>
      <c r="B66" s="16" t="s">
        <v>50</v>
      </c>
      <c r="C66" s="16" t="s">
        <v>87</v>
      </c>
      <c r="D66" s="17"/>
      <c r="E66" s="18"/>
      <c r="F66" s="18"/>
      <c r="G66" s="18"/>
      <c r="H66" s="18"/>
      <c r="I66" s="18"/>
      <c r="J66" s="18"/>
      <c r="K66" s="18"/>
      <c r="L66" s="18"/>
      <c r="M66" s="16"/>
      <c r="N66" s="2" t="s">
        <v>147</v>
      </c>
      <c r="O66" s="2" t="s">
        <v>50</v>
      </c>
      <c r="P66" s="2" t="s">
        <v>50</v>
      </c>
      <c r="Q66" s="2" t="s">
        <v>141</v>
      </c>
      <c r="R66" s="2" t="s">
        <v>58</v>
      </c>
      <c r="S66" s="2" t="s">
        <v>59</v>
      </c>
      <c r="T66" s="2" t="s">
        <v>59</v>
      </c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2" t="s">
        <v>50</v>
      </c>
      <c r="AS66" s="2" t="s">
        <v>50</v>
      </c>
      <c r="AT66" s="3"/>
      <c r="AU66" s="2" t="s">
        <v>148</v>
      </c>
      <c r="AV66" s="3">
        <v>64</v>
      </c>
    </row>
    <row r="67" spans="1:48" ht="30" hidden="1" customHeight="1">
      <c r="A67" s="16" t="s">
        <v>149</v>
      </c>
      <c r="B67" s="16" t="s">
        <v>143</v>
      </c>
      <c r="C67" s="16" t="s">
        <v>62</v>
      </c>
      <c r="D67" s="17"/>
      <c r="E67" s="18"/>
      <c r="F67" s="18"/>
      <c r="G67" s="18"/>
      <c r="H67" s="18"/>
      <c r="I67" s="18"/>
      <c r="J67" s="18"/>
      <c r="K67" s="18"/>
      <c r="L67" s="18"/>
      <c r="M67" s="16"/>
      <c r="N67" s="2" t="s">
        <v>150</v>
      </c>
      <c r="O67" s="2" t="s">
        <v>50</v>
      </c>
      <c r="P67" s="2" t="s">
        <v>50</v>
      </c>
      <c r="Q67" s="2" t="s">
        <v>141</v>
      </c>
      <c r="R67" s="2" t="s">
        <v>58</v>
      </c>
      <c r="S67" s="2" t="s">
        <v>59</v>
      </c>
      <c r="T67" s="2" t="s">
        <v>59</v>
      </c>
      <c r="U67" s="3"/>
      <c r="V67" s="3"/>
      <c r="W67" s="3"/>
      <c r="X67" s="3">
        <v>1</v>
      </c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2" t="s">
        <v>50</v>
      </c>
      <c r="AS67" s="2" t="s">
        <v>50</v>
      </c>
      <c r="AT67" s="3"/>
      <c r="AU67" s="2" t="s">
        <v>151</v>
      </c>
      <c r="AV67" s="3">
        <v>105</v>
      </c>
    </row>
    <row r="68" spans="1:48" ht="30" hidden="1" customHeight="1">
      <c r="A68" s="16" t="s">
        <v>152</v>
      </c>
      <c r="B68" s="16" t="s">
        <v>153</v>
      </c>
      <c r="C68" s="16" t="s">
        <v>56</v>
      </c>
      <c r="D68" s="17"/>
      <c r="E68" s="18"/>
      <c r="F68" s="18"/>
      <c r="G68" s="18"/>
      <c r="H68" s="18"/>
      <c r="I68" s="18"/>
      <c r="J68" s="18"/>
      <c r="K68" s="18"/>
      <c r="L68" s="18"/>
      <c r="M68" s="16"/>
      <c r="N68" s="2" t="s">
        <v>154</v>
      </c>
      <c r="O68" s="2" t="s">
        <v>50</v>
      </c>
      <c r="P68" s="2" t="s">
        <v>50</v>
      </c>
      <c r="Q68" s="2" t="s">
        <v>141</v>
      </c>
      <c r="R68" s="2" t="s">
        <v>58</v>
      </c>
      <c r="S68" s="2" t="s">
        <v>59</v>
      </c>
      <c r="T68" s="2" t="s">
        <v>59</v>
      </c>
      <c r="U68" s="3"/>
      <c r="V68" s="3"/>
      <c r="W68" s="3"/>
      <c r="X68" s="3">
        <v>1</v>
      </c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2" t="s">
        <v>50</v>
      </c>
      <c r="AS68" s="2" t="s">
        <v>50</v>
      </c>
      <c r="AT68" s="3"/>
      <c r="AU68" s="2" t="s">
        <v>155</v>
      </c>
      <c r="AV68" s="3">
        <v>107</v>
      </c>
    </row>
    <row r="69" spans="1:48" ht="30" hidden="1" customHeight="1">
      <c r="A69" s="16" t="s">
        <v>156</v>
      </c>
      <c r="B69" s="16" t="s">
        <v>50</v>
      </c>
      <c r="C69" s="16" t="s">
        <v>87</v>
      </c>
      <c r="D69" s="17"/>
      <c r="E69" s="18"/>
      <c r="F69" s="18"/>
      <c r="G69" s="18"/>
      <c r="H69" s="18"/>
      <c r="I69" s="18"/>
      <c r="J69" s="18"/>
      <c r="K69" s="18"/>
      <c r="L69" s="18"/>
      <c r="M69" s="16"/>
      <c r="N69" s="2" t="s">
        <v>157</v>
      </c>
      <c r="O69" s="2" t="s">
        <v>50</v>
      </c>
      <c r="P69" s="2" t="s">
        <v>50</v>
      </c>
      <c r="Q69" s="2" t="s">
        <v>141</v>
      </c>
      <c r="R69" s="2" t="s">
        <v>58</v>
      </c>
      <c r="S69" s="2" t="s">
        <v>59</v>
      </c>
      <c r="T69" s="2" t="s">
        <v>59</v>
      </c>
      <c r="U69" s="3"/>
      <c r="V69" s="3"/>
      <c r="W69" s="3"/>
      <c r="X69" s="3">
        <v>1</v>
      </c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2" t="s">
        <v>50</v>
      </c>
      <c r="AS69" s="2" t="s">
        <v>50</v>
      </c>
      <c r="AT69" s="3"/>
      <c r="AU69" s="2" t="s">
        <v>158</v>
      </c>
      <c r="AV69" s="3">
        <v>86</v>
      </c>
    </row>
    <row r="70" spans="1:48" ht="30" hidden="1" customHeight="1">
      <c r="A70" s="16" t="s">
        <v>159</v>
      </c>
      <c r="B70" s="16" t="s">
        <v>50</v>
      </c>
      <c r="C70" s="16" t="s">
        <v>78</v>
      </c>
      <c r="D70" s="17"/>
      <c r="E70" s="18"/>
      <c r="F70" s="18"/>
      <c r="G70" s="18"/>
      <c r="H70" s="18"/>
      <c r="I70" s="18"/>
      <c r="J70" s="18"/>
      <c r="K70" s="18"/>
      <c r="L70" s="18"/>
      <c r="M70" s="16"/>
      <c r="N70" s="2" t="s">
        <v>160</v>
      </c>
      <c r="O70" s="2" t="s">
        <v>50</v>
      </c>
      <c r="P70" s="2" t="s">
        <v>50</v>
      </c>
      <c r="Q70" s="2" t="s">
        <v>141</v>
      </c>
      <c r="R70" s="2" t="s">
        <v>58</v>
      </c>
      <c r="S70" s="2" t="s">
        <v>59</v>
      </c>
      <c r="T70" s="2" t="s">
        <v>59</v>
      </c>
      <c r="U70" s="3"/>
      <c r="V70" s="3"/>
      <c r="W70" s="3"/>
      <c r="X70" s="3">
        <v>1</v>
      </c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2" t="s">
        <v>50</v>
      </c>
      <c r="AS70" s="2" t="s">
        <v>50</v>
      </c>
      <c r="AT70" s="3"/>
      <c r="AU70" s="2" t="s">
        <v>161</v>
      </c>
      <c r="AV70" s="3">
        <v>75</v>
      </c>
    </row>
    <row r="71" spans="1:48" ht="30" hidden="1" customHeight="1">
      <c r="A71" s="16" t="s">
        <v>162</v>
      </c>
      <c r="B71" s="16" t="s">
        <v>50</v>
      </c>
      <c r="C71" s="16" t="s">
        <v>121</v>
      </c>
      <c r="D71" s="17"/>
      <c r="E71" s="18"/>
      <c r="F71" s="18"/>
      <c r="G71" s="18"/>
      <c r="H71" s="18"/>
      <c r="I71" s="18"/>
      <c r="J71" s="18"/>
      <c r="K71" s="18"/>
      <c r="L71" s="18"/>
      <c r="M71" s="16"/>
      <c r="N71" s="2" t="s">
        <v>163</v>
      </c>
      <c r="O71" s="2" t="s">
        <v>50</v>
      </c>
      <c r="P71" s="2" t="s">
        <v>50</v>
      </c>
      <c r="Q71" s="2" t="s">
        <v>141</v>
      </c>
      <c r="R71" s="2" t="s">
        <v>58</v>
      </c>
      <c r="S71" s="2" t="s">
        <v>59</v>
      </c>
      <c r="T71" s="2" t="s">
        <v>59</v>
      </c>
      <c r="U71" s="3"/>
      <c r="V71" s="3"/>
      <c r="W71" s="3"/>
      <c r="X71" s="3">
        <v>1</v>
      </c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2" t="s">
        <v>50</v>
      </c>
      <c r="AS71" s="2" t="s">
        <v>50</v>
      </c>
      <c r="AT71" s="3"/>
      <c r="AU71" s="2" t="s">
        <v>164</v>
      </c>
      <c r="AV71" s="3">
        <v>87</v>
      </c>
    </row>
    <row r="72" spans="1:48" ht="30" hidden="1" customHeight="1">
      <c r="A72" s="16" t="s">
        <v>165</v>
      </c>
      <c r="B72" s="16" t="s">
        <v>50</v>
      </c>
      <c r="C72" s="16" t="s">
        <v>121</v>
      </c>
      <c r="D72" s="17"/>
      <c r="E72" s="18"/>
      <c r="F72" s="18"/>
      <c r="G72" s="18"/>
      <c r="H72" s="18"/>
      <c r="I72" s="18"/>
      <c r="J72" s="18"/>
      <c r="K72" s="18"/>
      <c r="L72" s="18"/>
      <c r="M72" s="16"/>
      <c r="N72" s="2" t="s">
        <v>166</v>
      </c>
      <c r="O72" s="2" t="s">
        <v>50</v>
      </c>
      <c r="P72" s="2" t="s">
        <v>50</v>
      </c>
      <c r="Q72" s="2" t="s">
        <v>141</v>
      </c>
      <c r="R72" s="2" t="s">
        <v>58</v>
      </c>
      <c r="S72" s="2" t="s">
        <v>59</v>
      </c>
      <c r="T72" s="2" t="s">
        <v>59</v>
      </c>
      <c r="U72" s="3"/>
      <c r="V72" s="3"/>
      <c r="W72" s="3"/>
      <c r="X72" s="3">
        <v>1</v>
      </c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2" t="s">
        <v>50</v>
      </c>
      <c r="AS72" s="2" t="s">
        <v>50</v>
      </c>
      <c r="AT72" s="3"/>
      <c r="AU72" s="2" t="s">
        <v>167</v>
      </c>
      <c r="AV72" s="3">
        <v>88</v>
      </c>
    </row>
    <row r="73" spans="1:48" ht="30" hidden="1" customHeight="1">
      <c r="A73" s="16" t="s">
        <v>168</v>
      </c>
      <c r="B73" s="16" t="s">
        <v>169</v>
      </c>
      <c r="C73" s="16" t="s">
        <v>87</v>
      </c>
      <c r="D73" s="17"/>
      <c r="E73" s="18"/>
      <c r="F73" s="18"/>
      <c r="G73" s="18"/>
      <c r="H73" s="18"/>
      <c r="I73" s="18"/>
      <c r="J73" s="18"/>
      <c r="K73" s="18"/>
      <c r="L73" s="18"/>
      <c r="M73" s="16"/>
      <c r="N73" s="2" t="s">
        <v>170</v>
      </c>
      <c r="O73" s="2" t="s">
        <v>50</v>
      </c>
      <c r="P73" s="2" t="s">
        <v>50</v>
      </c>
      <c r="Q73" s="2" t="s">
        <v>141</v>
      </c>
      <c r="R73" s="2" t="s">
        <v>58</v>
      </c>
      <c r="S73" s="2" t="s">
        <v>59</v>
      </c>
      <c r="T73" s="2" t="s">
        <v>59</v>
      </c>
      <c r="U73" s="3"/>
      <c r="V73" s="3"/>
      <c r="W73" s="3"/>
      <c r="X73" s="3">
        <v>1</v>
      </c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2" t="s">
        <v>50</v>
      </c>
      <c r="AS73" s="2" t="s">
        <v>50</v>
      </c>
      <c r="AT73" s="3"/>
      <c r="AU73" s="2" t="s">
        <v>171</v>
      </c>
      <c r="AV73" s="3">
        <v>89</v>
      </c>
    </row>
    <row r="74" spans="1:48" ht="30" hidden="1" customHeight="1">
      <c r="A74" s="16" t="s">
        <v>172</v>
      </c>
      <c r="B74" s="16" t="s">
        <v>169</v>
      </c>
      <c r="C74" s="16" t="s">
        <v>87</v>
      </c>
      <c r="D74" s="17"/>
      <c r="E74" s="18"/>
      <c r="F74" s="18"/>
      <c r="G74" s="18"/>
      <c r="H74" s="18"/>
      <c r="I74" s="18"/>
      <c r="J74" s="18"/>
      <c r="K74" s="18"/>
      <c r="L74" s="18"/>
      <c r="M74" s="16"/>
      <c r="N74" s="2" t="s">
        <v>173</v>
      </c>
      <c r="O74" s="2" t="s">
        <v>50</v>
      </c>
      <c r="P74" s="2" t="s">
        <v>50</v>
      </c>
      <c r="Q74" s="2" t="s">
        <v>141</v>
      </c>
      <c r="R74" s="2" t="s">
        <v>58</v>
      </c>
      <c r="S74" s="2" t="s">
        <v>59</v>
      </c>
      <c r="T74" s="2" t="s">
        <v>59</v>
      </c>
      <c r="U74" s="3"/>
      <c r="V74" s="3"/>
      <c r="W74" s="3"/>
      <c r="X74" s="3">
        <v>1</v>
      </c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2" t="s">
        <v>50</v>
      </c>
      <c r="AS74" s="2" t="s">
        <v>50</v>
      </c>
      <c r="AT74" s="3"/>
      <c r="AU74" s="2" t="s">
        <v>174</v>
      </c>
      <c r="AV74" s="3">
        <v>90</v>
      </c>
    </row>
    <row r="75" spans="1:48" ht="30" hidden="1" customHeight="1">
      <c r="A75" s="16" t="s">
        <v>175</v>
      </c>
      <c r="B75" s="16" t="s">
        <v>169</v>
      </c>
      <c r="C75" s="16" t="s">
        <v>87</v>
      </c>
      <c r="D75" s="17"/>
      <c r="E75" s="18"/>
      <c r="F75" s="18"/>
      <c r="G75" s="18"/>
      <c r="H75" s="18"/>
      <c r="I75" s="18"/>
      <c r="J75" s="18"/>
      <c r="K75" s="18"/>
      <c r="L75" s="18"/>
      <c r="M75" s="16"/>
      <c r="N75" s="2" t="s">
        <v>176</v>
      </c>
      <c r="O75" s="2" t="s">
        <v>50</v>
      </c>
      <c r="P75" s="2" t="s">
        <v>50</v>
      </c>
      <c r="Q75" s="2" t="s">
        <v>141</v>
      </c>
      <c r="R75" s="2" t="s">
        <v>58</v>
      </c>
      <c r="S75" s="2" t="s">
        <v>59</v>
      </c>
      <c r="T75" s="2" t="s">
        <v>59</v>
      </c>
      <c r="U75" s="3"/>
      <c r="V75" s="3"/>
      <c r="W75" s="3"/>
      <c r="X75" s="3">
        <v>1</v>
      </c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2" t="s">
        <v>50</v>
      </c>
      <c r="AS75" s="2" t="s">
        <v>50</v>
      </c>
      <c r="AT75" s="3"/>
      <c r="AU75" s="2" t="s">
        <v>177</v>
      </c>
      <c r="AV75" s="3">
        <v>119</v>
      </c>
    </row>
    <row r="76" spans="1:48" ht="30" hidden="1" customHeight="1">
      <c r="A76" s="16" t="s">
        <v>178</v>
      </c>
      <c r="B76" s="16" t="s">
        <v>169</v>
      </c>
      <c r="C76" s="16" t="s">
        <v>87</v>
      </c>
      <c r="D76" s="17"/>
      <c r="E76" s="18"/>
      <c r="F76" s="18"/>
      <c r="G76" s="18"/>
      <c r="H76" s="18"/>
      <c r="I76" s="18"/>
      <c r="J76" s="18"/>
      <c r="K76" s="18"/>
      <c r="L76" s="18"/>
      <c r="M76" s="16"/>
      <c r="N76" s="2" t="s">
        <v>179</v>
      </c>
      <c r="O76" s="2" t="s">
        <v>50</v>
      </c>
      <c r="P76" s="2" t="s">
        <v>50</v>
      </c>
      <c r="Q76" s="2" t="s">
        <v>141</v>
      </c>
      <c r="R76" s="2" t="s">
        <v>58</v>
      </c>
      <c r="S76" s="2" t="s">
        <v>59</v>
      </c>
      <c r="T76" s="2" t="s">
        <v>59</v>
      </c>
      <c r="U76" s="3"/>
      <c r="V76" s="3"/>
      <c r="W76" s="3"/>
      <c r="X76" s="3">
        <v>1</v>
      </c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2" t="s">
        <v>50</v>
      </c>
      <c r="AS76" s="2" t="s">
        <v>50</v>
      </c>
      <c r="AT76" s="3"/>
      <c r="AU76" s="2" t="s">
        <v>180</v>
      </c>
      <c r="AV76" s="3">
        <v>118</v>
      </c>
    </row>
    <row r="77" spans="1:48" ht="30" hidden="1" customHeight="1">
      <c r="A77" s="16" t="s">
        <v>181</v>
      </c>
      <c r="B77" s="16" t="s">
        <v>50</v>
      </c>
      <c r="C77" s="16" t="s">
        <v>87</v>
      </c>
      <c r="D77" s="17"/>
      <c r="E77" s="18"/>
      <c r="F77" s="18"/>
      <c r="G77" s="18"/>
      <c r="H77" s="18"/>
      <c r="I77" s="18"/>
      <c r="J77" s="18"/>
      <c r="K77" s="18"/>
      <c r="L77" s="18"/>
      <c r="M77" s="16"/>
      <c r="N77" s="2" t="s">
        <v>182</v>
      </c>
      <c r="O77" s="2" t="s">
        <v>50</v>
      </c>
      <c r="P77" s="2" t="s">
        <v>50</v>
      </c>
      <c r="Q77" s="2" t="s">
        <v>141</v>
      </c>
      <c r="R77" s="2" t="s">
        <v>58</v>
      </c>
      <c r="S77" s="2" t="s">
        <v>59</v>
      </c>
      <c r="T77" s="2" t="s">
        <v>59</v>
      </c>
      <c r="U77" s="3"/>
      <c r="V77" s="3"/>
      <c r="W77" s="3"/>
      <c r="X77" s="3">
        <v>1</v>
      </c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2" t="s">
        <v>50</v>
      </c>
      <c r="AS77" s="2" t="s">
        <v>50</v>
      </c>
      <c r="AT77" s="3"/>
      <c r="AU77" s="2" t="s">
        <v>183</v>
      </c>
      <c r="AV77" s="3">
        <v>112</v>
      </c>
    </row>
    <row r="78" spans="1:48" ht="30" hidden="1" customHeight="1">
      <c r="A78" s="16" t="s">
        <v>184</v>
      </c>
      <c r="B78" s="16" t="s">
        <v>50</v>
      </c>
      <c r="C78" s="16" t="s">
        <v>56</v>
      </c>
      <c r="D78" s="17"/>
      <c r="E78" s="18"/>
      <c r="F78" s="18"/>
      <c r="G78" s="18"/>
      <c r="H78" s="18"/>
      <c r="I78" s="18"/>
      <c r="J78" s="18"/>
      <c r="K78" s="18"/>
      <c r="L78" s="18"/>
      <c r="M78" s="16"/>
      <c r="N78" s="2" t="s">
        <v>185</v>
      </c>
      <c r="O78" s="2" t="s">
        <v>50</v>
      </c>
      <c r="P78" s="2" t="s">
        <v>50</v>
      </c>
      <c r="Q78" s="2" t="s">
        <v>141</v>
      </c>
      <c r="R78" s="2" t="s">
        <v>58</v>
      </c>
      <c r="S78" s="2" t="s">
        <v>59</v>
      </c>
      <c r="T78" s="2" t="s">
        <v>59</v>
      </c>
      <c r="U78" s="3"/>
      <c r="V78" s="3"/>
      <c r="W78" s="3"/>
      <c r="X78" s="3">
        <v>1</v>
      </c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2" t="s">
        <v>50</v>
      </c>
      <c r="AS78" s="2" t="s">
        <v>50</v>
      </c>
      <c r="AT78" s="3"/>
      <c r="AU78" s="2" t="s">
        <v>186</v>
      </c>
      <c r="AV78" s="3">
        <v>69</v>
      </c>
    </row>
    <row r="79" spans="1:48" ht="30" hidden="1" customHeight="1">
      <c r="A79" s="16" t="s">
        <v>187</v>
      </c>
      <c r="B79" s="16" t="s">
        <v>50</v>
      </c>
      <c r="C79" s="16" t="s">
        <v>56</v>
      </c>
      <c r="D79" s="17"/>
      <c r="E79" s="18"/>
      <c r="F79" s="18"/>
      <c r="G79" s="18"/>
      <c r="H79" s="18"/>
      <c r="I79" s="18"/>
      <c r="J79" s="18"/>
      <c r="K79" s="18"/>
      <c r="L79" s="18"/>
      <c r="M79" s="16"/>
      <c r="N79" s="2" t="s">
        <v>188</v>
      </c>
      <c r="O79" s="2" t="s">
        <v>50</v>
      </c>
      <c r="P79" s="2" t="s">
        <v>50</v>
      </c>
      <c r="Q79" s="2" t="s">
        <v>141</v>
      </c>
      <c r="R79" s="2" t="s">
        <v>58</v>
      </c>
      <c r="S79" s="2" t="s">
        <v>59</v>
      </c>
      <c r="T79" s="2" t="s">
        <v>59</v>
      </c>
      <c r="U79" s="3"/>
      <c r="V79" s="3"/>
      <c r="W79" s="3"/>
      <c r="X79" s="3">
        <v>1</v>
      </c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2" t="s">
        <v>50</v>
      </c>
      <c r="AS79" s="2" t="s">
        <v>50</v>
      </c>
      <c r="AT79" s="3"/>
      <c r="AU79" s="2" t="s">
        <v>189</v>
      </c>
      <c r="AV79" s="3">
        <v>70</v>
      </c>
    </row>
    <row r="80" spans="1:48" ht="30" hidden="1" customHeight="1">
      <c r="A80" s="16" t="s">
        <v>190</v>
      </c>
      <c r="B80" s="16" t="s">
        <v>50</v>
      </c>
      <c r="C80" s="16" t="s">
        <v>121</v>
      </c>
      <c r="D80" s="17"/>
      <c r="E80" s="18"/>
      <c r="F80" s="18"/>
      <c r="G80" s="18"/>
      <c r="H80" s="18"/>
      <c r="I80" s="18"/>
      <c r="J80" s="18"/>
      <c r="K80" s="18"/>
      <c r="L80" s="18"/>
      <c r="M80" s="16"/>
      <c r="N80" s="2" t="s">
        <v>191</v>
      </c>
      <c r="O80" s="2" t="s">
        <v>50</v>
      </c>
      <c r="P80" s="2" t="s">
        <v>50</v>
      </c>
      <c r="Q80" s="2" t="s">
        <v>141</v>
      </c>
      <c r="R80" s="2" t="s">
        <v>58</v>
      </c>
      <c r="S80" s="2" t="s">
        <v>59</v>
      </c>
      <c r="T80" s="2" t="s">
        <v>59</v>
      </c>
      <c r="U80" s="3"/>
      <c r="V80" s="3"/>
      <c r="W80" s="3"/>
      <c r="X80" s="3">
        <v>1</v>
      </c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2" t="s">
        <v>50</v>
      </c>
      <c r="AS80" s="2" t="s">
        <v>50</v>
      </c>
      <c r="AT80" s="3"/>
      <c r="AU80" s="2" t="s">
        <v>192</v>
      </c>
      <c r="AV80" s="3">
        <v>91</v>
      </c>
    </row>
    <row r="81" spans="1:48" ht="30" hidden="1" customHeight="1">
      <c r="A81" s="16" t="s">
        <v>193</v>
      </c>
      <c r="B81" s="16" t="s">
        <v>50</v>
      </c>
      <c r="C81" s="16" t="s">
        <v>78</v>
      </c>
      <c r="D81" s="17"/>
      <c r="E81" s="18"/>
      <c r="F81" s="18"/>
      <c r="G81" s="18"/>
      <c r="H81" s="18"/>
      <c r="I81" s="18"/>
      <c r="J81" s="18"/>
      <c r="K81" s="18"/>
      <c r="L81" s="18"/>
      <c r="M81" s="16"/>
      <c r="N81" s="2" t="s">
        <v>194</v>
      </c>
      <c r="O81" s="2" t="s">
        <v>50</v>
      </c>
      <c r="P81" s="2" t="s">
        <v>50</v>
      </c>
      <c r="Q81" s="2" t="s">
        <v>141</v>
      </c>
      <c r="R81" s="2" t="s">
        <v>58</v>
      </c>
      <c r="S81" s="2" t="s">
        <v>59</v>
      </c>
      <c r="T81" s="2" t="s">
        <v>59</v>
      </c>
      <c r="U81" s="3"/>
      <c r="V81" s="3"/>
      <c r="W81" s="3"/>
      <c r="X81" s="3">
        <v>1</v>
      </c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2" t="s">
        <v>50</v>
      </c>
      <c r="AS81" s="2" t="s">
        <v>50</v>
      </c>
      <c r="AT81" s="3"/>
      <c r="AU81" s="2" t="s">
        <v>195</v>
      </c>
      <c r="AV81" s="3">
        <v>100</v>
      </c>
    </row>
    <row r="82" spans="1:48" ht="30" hidden="1" customHeight="1">
      <c r="A82" s="16" t="s">
        <v>196</v>
      </c>
      <c r="B82" s="16" t="s">
        <v>50</v>
      </c>
      <c r="C82" s="16" t="s">
        <v>62</v>
      </c>
      <c r="D82" s="17"/>
      <c r="E82" s="18"/>
      <c r="F82" s="18"/>
      <c r="G82" s="18"/>
      <c r="H82" s="18"/>
      <c r="I82" s="18"/>
      <c r="J82" s="18"/>
      <c r="K82" s="18"/>
      <c r="L82" s="18"/>
      <c r="M82" s="16"/>
      <c r="N82" s="2" t="s">
        <v>197</v>
      </c>
      <c r="O82" s="2" t="s">
        <v>50</v>
      </c>
      <c r="P82" s="2" t="s">
        <v>50</v>
      </c>
      <c r="Q82" s="2" t="s">
        <v>141</v>
      </c>
      <c r="R82" s="2" t="s">
        <v>58</v>
      </c>
      <c r="S82" s="2" t="s">
        <v>59</v>
      </c>
      <c r="T82" s="2" t="s">
        <v>59</v>
      </c>
      <c r="U82" s="3"/>
      <c r="V82" s="3"/>
      <c r="W82" s="3"/>
      <c r="X82" s="3">
        <v>1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2" t="s">
        <v>50</v>
      </c>
      <c r="AS82" s="2" t="s">
        <v>50</v>
      </c>
      <c r="AT82" s="3"/>
      <c r="AU82" s="2" t="s">
        <v>198</v>
      </c>
      <c r="AV82" s="3">
        <v>101</v>
      </c>
    </row>
    <row r="83" spans="1:48" ht="30" hidden="1" customHeight="1">
      <c r="A83" s="16" t="s">
        <v>135</v>
      </c>
      <c r="B83" s="16" t="s">
        <v>136</v>
      </c>
      <c r="C83" s="16" t="s">
        <v>87</v>
      </c>
      <c r="D83" s="17"/>
      <c r="E83" s="18"/>
      <c r="F83" s="18"/>
      <c r="G83" s="18"/>
      <c r="H83" s="18"/>
      <c r="I83" s="18"/>
      <c r="J83" s="18"/>
      <c r="K83" s="18"/>
      <c r="L83" s="18"/>
      <c r="M83" s="16"/>
      <c r="N83" s="2" t="s">
        <v>137</v>
      </c>
      <c r="O83" s="2" t="s">
        <v>50</v>
      </c>
      <c r="P83" s="2" t="s">
        <v>50</v>
      </c>
      <c r="Q83" s="2" t="s">
        <v>141</v>
      </c>
      <c r="R83" s="2" t="s">
        <v>58</v>
      </c>
      <c r="S83" s="2" t="s">
        <v>59</v>
      </c>
      <c r="T83" s="2" t="s">
        <v>59</v>
      </c>
      <c r="U83" s="3"/>
      <c r="V83" s="3"/>
      <c r="W83" s="3"/>
      <c r="X83" s="3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2" t="s">
        <v>50</v>
      </c>
      <c r="AS83" s="2" t="s">
        <v>50</v>
      </c>
      <c r="AT83" s="3"/>
      <c r="AU83" s="2" t="s">
        <v>199</v>
      </c>
      <c r="AV83" s="3">
        <v>122</v>
      </c>
    </row>
    <row r="84" spans="1:48" ht="30" hidden="1" customHeight="1">
      <c r="A84" s="16" t="s">
        <v>109</v>
      </c>
      <c r="B84" s="16" t="s">
        <v>110</v>
      </c>
      <c r="C84" s="16" t="s">
        <v>111</v>
      </c>
      <c r="D84" s="17"/>
      <c r="E84" s="18"/>
      <c r="F84" s="18"/>
      <c r="G84" s="18"/>
      <c r="H84" s="18"/>
      <c r="I84" s="18"/>
      <c r="J84" s="18"/>
      <c r="K84" s="18"/>
      <c r="L84" s="18"/>
      <c r="M84" s="16"/>
      <c r="N84" s="2" t="s">
        <v>112</v>
      </c>
      <c r="O84" s="2" t="s">
        <v>50</v>
      </c>
      <c r="P84" s="2" t="s">
        <v>50</v>
      </c>
      <c r="Q84" s="2" t="s">
        <v>141</v>
      </c>
      <c r="R84" s="2" t="s">
        <v>59</v>
      </c>
      <c r="S84" s="2" t="s">
        <v>59</v>
      </c>
      <c r="T84" s="2" t="s">
        <v>59</v>
      </c>
      <c r="U84" s="3">
        <v>1</v>
      </c>
      <c r="V84" s="3">
        <v>1</v>
      </c>
      <c r="W84" s="3">
        <v>0.25</v>
      </c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2" t="s">
        <v>50</v>
      </c>
      <c r="AS84" s="2" t="s">
        <v>50</v>
      </c>
      <c r="AT84" s="3"/>
      <c r="AU84" s="2" t="s">
        <v>200</v>
      </c>
      <c r="AV84" s="3">
        <v>92</v>
      </c>
    </row>
    <row r="85" spans="1:48" ht="30" hidden="1" customHeight="1">
      <c r="A85" s="17"/>
      <c r="B85" s="17"/>
      <c r="C85" s="17"/>
      <c r="D85" s="17"/>
      <c r="E85" s="18"/>
      <c r="F85" s="18"/>
      <c r="G85" s="18"/>
      <c r="H85" s="18"/>
      <c r="I85" s="18"/>
      <c r="J85" s="18"/>
      <c r="K85" s="18"/>
      <c r="L85" s="18"/>
      <c r="M85" s="17"/>
      <c r="Q85" s="1" t="s">
        <v>141</v>
      </c>
    </row>
    <row r="86" spans="1:48" ht="30" hidden="1" customHeight="1">
      <c r="A86" s="17"/>
      <c r="B86" s="17"/>
      <c r="C86" s="17"/>
      <c r="D86" s="17"/>
      <c r="E86" s="18"/>
      <c r="F86" s="18"/>
      <c r="G86" s="18"/>
      <c r="H86" s="18"/>
      <c r="I86" s="18"/>
      <c r="J86" s="18"/>
      <c r="K86" s="18"/>
      <c r="L86" s="18"/>
      <c r="M86" s="17"/>
      <c r="Q86" s="1" t="s">
        <v>141</v>
      </c>
    </row>
    <row r="87" spans="1:48" ht="30" hidden="1" customHeight="1">
      <c r="A87" s="16" t="s">
        <v>72</v>
      </c>
      <c r="B87" s="17"/>
      <c r="C87" s="17"/>
      <c r="D87" s="17"/>
      <c r="E87" s="18"/>
      <c r="F87" s="18"/>
      <c r="G87" s="18"/>
      <c r="H87" s="18"/>
      <c r="I87" s="18"/>
      <c r="J87" s="18"/>
      <c r="K87" s="18"/>
      <c r="L87" s="18"/>
      <c r="M87" s="17"/>
      <c r="N87" t="s">
        <v>73</v>
      </c>
    </row>
    <row r="88" spans="1:48" ht="30" hidden="1" customHeight="1">
      <c r="A88" s="16" t="s">
        <v>201</v>
      </c>
      <c r="B88" s="16" t="s">
        <v>50</v>
      </c>
      <c r="C88" s="17"/>
      <c r="D88" s="17"/>
      <c r="E88" s="18"/>
      <c r="F88" s="18"/>
      <c r="G88" s="18"/>
      <c r="H88" s="18"/>
      <c r="I88" s="18"/>
      <c r="J88" s="18"/>
      <c r="K88" s="18"/>
      <c r="L88" s="18"/>
      <c r="M88" s="17"/>
      <c r="N88" s="3"/>
      <c r="O88" s="3"/>
      <c r="P88" s="3"/>
      <c r="Q88" s="2" t="s">
        <v>202</v>
      </c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</row>
    <row r="89" spans="1:48" ht="30" hidden="1" customHeight="1">
      <c r="A89" s="16" t="s">
        <v>203</v>
      </c>
      <c r="B89" s="16" t="s">
        <v>50</v>
      </c>
      <c r="C89" s="16" t="s">
        <v>204</v>
      </c>
      <c r="D89" s="17"/>
      <c r="E89" s="18"/>
      <c r="F89" s="18"/>
      <c r="G89" s="18"/>
      <c r="H89" s="18"/>
      <c r="I89" s="18"/>
      <c r="J89" s="18"/>
      <c r="K89" s="18"/>
      <c r="L89" s="18"/>
      <c r="M89" s="16"/>
      <c r="N89" s="2" t="s">
        <v>205</v>
      </c>
      <c r="O89" s="2" t="s">
        <v>50</v>
      </c>
      <c r="P89" s="2" t="s">
        <v>50</v>
      </c>
      <c r="Q89" s="2" t="s">
        <v>202</v>
      </c>
      <c r="R89" s="2" t="s">
        <v>58</v>
      </c>
      <c r="S89" s="2" t="s">
        <v>59</v>
      </c>
      <c r="T89" s="2" t="s">
        <v>59</v>
      </c>
      <c r="U89" s="3"/>
      <c r="V89" s="3"/>
      <c r="W89" s="3"/>
      <c r="X89" s="3">
        <v>1</v>
      </c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2" t="s">
        <v>50</v>
      </c>
      <c r="AS89" s="2" t="s">
        <v>50</v>
      </c>
      <c r="AT89" s="3"/>
      <c r="AU89" s="2" t="s">
        <v>206</v>
      </c>
      <c r="AV89" s="3">
        <v>124</v>
      </c>
    </row>
    <row r="90" spans="1:48" ht="30" hidden="1" customHeight="1">
      <c r="A90" s="16" t="s">
        <v>207</v>
      </c>
      <c r="B90" s="16" t="s">
        <v>50</v>
      </c>
      <c r="C90" s="16" t="s">
        <v>204</v>
      </c>
      <c r="D90" s="17"/>
      <c r="E90" s="18"/>
      <c r="F90" s="18"/>
      <c r="G90" s="18"/>
      <c r="H90" s="18"/>
      <c r="I90" s="18"/>
      <c r="J90" s="18"/>
      <c r="K90" s="18"/>
      <c r="L90" s="18"/>
      <c r="M90" s="16"/>
      <c r="N90" s="2" t="s">
        <v>208</v>
      </c>
      <c r="O90" s="2" t="s">
        <v>50</v>
      </c>
      <c r="P90" s="2" t="s">
        <v>50</v>
      </c>
      <c r="Q90" s="2" t="s">
        <v>202</v>
      </c>
      <c r="R90" s="2" t="s">
        <v>58</v>
      </c>
      <c r="S90" s="2" t="s">
        <v>59</v>
      </c>
      <c r="T90" s="2" t="s">
        <v>59</v>
      </c>
      <c r="U90" s="3"/>
      <c r="V90" s="3"/>
      <c r="W90" s="3"/>
      <c r="X90" s="3">
        <v>1</v>
      </c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2" t="s">
        <v>50</v>
      </c>
      <c r="AS90" s="2" t="s">
        <v>50</v>
      </c>
      <c r="AT90" s="3"/>
      <c r="AU90" s="2" t="s">
        <v>209</v>
      </c>
      <c r="AV90" s="3">
        <v>125</v>
      </c>
    </row>
    <row r="91" spans="1:48" ht="30" hidden="1" customHeight="1">
      <c r="A91" s="16" t="s">
        <v>210</v>
      </c>
      <c r="B91" s="16" t="s">
        <v>50</v>
      </c>
      <c r="C91" s="16" t="s">
        <v>78</v>
      </c>
      <c r="D91" s="17"/>
      <c r="E91" s="18"/>
      <c r="F91" s="18"/>
      <c r="G91" s="18"/>
      <c r="H91" s="18"/>
      <c r="I91" s="18"/>
      <c r="J91" s="18"/>
      <c r="K91" s="18"/>
      <c r="L91" s="18"/>
      <c r="M91" s="16"/>
      <c r="N91" s="2" t="s">
        <v>211</v>
      </c>
      <c r="O91" s="2" t="s">
        <v>50</v>
      </c>
      <c r="P91" s="2" t="s">
        <v>50</v>
      </c>
      <c r="Q91" s="2" t="s">
        <v>202</v>
      </c>
      <c r="R91" s="2" t="s">
        <v>58</v>
      </c>
      <c r="S91" s="2" t="s">
        <v>59</v>
      </c>
      <c r="T91" s="2" t="s">
        <v>59</v>
      </c>
      <c r="U91" s="3"/>
      <c r="V91" s="3"/>
      <c r="W91" s="3"/>
      <c r="X91" s="3">
        <v>1</v>
      </c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2" t="s">
        <v>50</v>
      </c>
      <c r="AS91" s="2" t="s">
        <v>50</v>
      </c>
      <c r="AT91" s="3"/>
      <c r="AU91" s="2" t="s">
        <v>212</v>
      </c>
      <c r="AV91" s="3">
        <v>123</v>
      </c>
    </row>
    <row r="92" spans="1:48" ht="30" hidden="1" customHeight="1">
      <c r="A92" s="16" t="s">
        <v>213</v>
      </c>
      <c r="B92" s="16" t="s">
        <v>50</v>
      </c>
      <c r="C92" s="16" t="s">
        <v>87</v>
      </c>
      <c r="D92" s="17"/>
      <c r="E92" s="18"/>
      <c r="F92" s="18"/>
      <c r="G92" s="18"/>
      <c r="H92" s="18"/>
      <c r="I92" s="18"/>
      <c r="J92" s="18"/>
      <c r="K92" s="18"/>
      <c r="L92" s="18"/>
      <c r="M92" s="16"/>
      <c r="N92" s="2" t="s">
        <v>214</v>
      </c>
      <c r="O92" s="2" t="s">
        <v>50</v>
      </c>
      <c r="P92" s="2" t="s">
        <v>50</v>
      </c>
      <c r="Q92" s="2" t="s">
        <v>202</v>
      </c>
      <c r="R92" s="2" t="s">
        <v>58</v>
      </c>
      <c r="S92" s="2" t="s">
        <v>59</v>
      </c>
      <c r="T92" s="2" t="s">
        <v>59</v>
      </c>
      <c r="U92" s="3"/>
      <c r="V92" s="3"/>
      <c r="W92" s="3"/>
      <c r="X92" s="3">
        <v>1</v>
      </c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2" t="s">
        <v>50</v>
      </c>
      <c r="AS92" s="2" t="s">
        <v>50</v>
      </c>
      <c r="AT92" s="3"/>
      <c r="AU92" s="2" t="s">
        <v>215</v>
      </c>
      <c r="AV92" s="3">
        <v>126</v>
      </c>
    </row>
    <row r="93" spans="1:48" ht="30" hidden="1" customHeight="1">
      <c r="A93" s="16" t="s">
        <v>216</v>
      </c>
      <c r="B93" s="16" t="s">
        <v>50</v>
      </c>
      <c r="C93" s="16" t="s">
        <v>87</v>
      </c>
      <c r="D93" s="17"/>
      <c r="E93" s="18"/>
      <c r="F93" s="18"/>
      <c r="G93" s="18"/>
      <c r="H93" s="18"/>
      <c r="I93" s="18"/>
      <c r="J93" s="18"/>
      <c r="K93" s="18"/>
      <c r="L93" s="18"/>
      <c r="M93" s="16"/>
      <c r="N93" s="2" t="s">
        <v>217</v>
      </c>
      <c r="O93" s="2" t="s">
        <v>50</v>
      </c>
      <c r="P93" s="2" t="s">
        <v>50</v>
      </c>
      <c r="Q93" s="2" t="s">
        <v>202</v>
      </c>
      <c r="R93" s="2" t="s">
        <v>58</v>
      </c>
      <c r="S93" s="2" t="s">
        <v>59</v>
      </c>
      <c r="T93" s="2" t="s">
        <v>59</v>
      </c>
      <c r="U93" s="3"/>
      <c r="V93" s="3"/>
      <c r="W93" s="3"/>
      <c r="X93" s="3">
        <v>1</v>
      </c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2" t="s">
        <v>50</v>
      </c>
      <c r="AS93" s="2" t="s">
        <v>50</v>
      </c>
      <c r="AT93" s="3"/>
      <c r="AU93" s="2" t="s">
        <v>218</v>
      </c>
      <c r="AV93" s="3">
        <v>127</v>
      </c>
    </row>
    <row r="94" spans="1:48" ht="30" hidden="1" customHeight="1">
      <c r="A94" s="16" t="s">
        <v>219</v>
      </c>
      <c r="B94" s="16" t="s">
        <v>50</v>
      </c>
      <c r="C94" s="16" t="s">
        <v>121</v>
      </c>
      <c r="D94" s="17"/>
      <c r="E94" s="18"/>
      <c r="F94" s="18"/>
      <c r="G94" s="18"/>
      <c r="H94" s="18"/>
      <c r="I94" s="18"/>
      <c r="J94" s="18"/>
      <c r="K94" s="18"/>
      <c r="L94" s="18"/>
      <c r="M94" s="16"/>
      <c r="N94" s="2" t="s">
        <v>220</v>
      </c>
      <c r="O94" s="2" t="s">
        <v>50</v>
      </c>
      <c r="P94" s="2" t="s">
        <v>50</v>
      </c>
      <c r="Q94" s="2" t="s">
        <v>202</v>
      </c>
      <c r="R94" s="2" t="s">
        <v>58</v>
      </c>
      <c r="S94" s="2" t="s">
        <v>59</v>
      </c>
      <c r="T94" s="2" t="s">
        <v>59</v>
      </c>
      <c r="U94" s="3"/>
      <c r="V94" s="3"/>
      <c r="W94" s="3"/>
      <c r="X94" s="3">
        <v>1</v>
      </c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2" t="s">
        <v>50</v>
      </c>
      <c r="AS94" s="2" t="s">
        <v>50</v>
      </c>
      <c r="AT94" s="3"/>
      <c r="AU94" s="2" t="s">
        <v>221</v>
      </c>
      <c r="AV94" s="3">
        <v>97</v>
      </c>
    </row>
    <row r="95" spans="1:48" ht="30" hidden="1" customHeight="1">
      <c r="A95" s="16" t="s">
        <v>222</v>
      </c>
      <c r="B95" s="16" t="s">
        <v>50</v>
      </c>
      <c r="C95" s="16" t="s">
        <v>121</v>
      </c>
      <c r="D95" s="17"/>
      <c r="E95" s="18"/>
      <c r="F95" s="18"/>
      <c r="G95" s="18"/>
      <c r="H95" s="18"/>
      <c r="I95" s="18"/>
      <c r="J95" s="18"/>
      <c r="K95" s="18"/>
      <c r="L95" s="18"/>
      <c r="M95" s="16"/>
      <c r="N95" s="2" t="s">
        <v>223</v>
      </c>
      <c r="O95" s="2" t="s">
        <v>50</v>
      </c>
      <c r="P95" s="2" t="s">
        <v>50</v>
      </c>
      <c r="Q95" s="2" t="s">
        <v>202</v>
      </c>
      <c r="R95" s="2" t="s">
        <v>58</v>
      </c>
      <c r="S95" s="2" t="s">
        <v>59</v>
      </c>
      <c r="T95" s="2" t="s">
        <v>59</v>
      </c>
      <c r="U95" s="3"/>
      <c r="V95" s="3"/>
      <c r="W95" s="3"/>
      <c r="X95" s="3">
        <v>1</v>
      </c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2" t="s">
        <v>50</v>
      </c>
      <c r="AS95" s="2" t="s">
        <v>50</v>
      </c>
      <c r="AT95" s="3"/>
      <c r="AU95" s="2" t="s">
        <v>224</v>
      </c>
      <c r="AV95" s="3">
        <v>110</v>
      </c>
    </row>
    <row r="96" spans="1:48" ht="30" hidden="1" customHeight="1">
      <c r="A96" s="16" t="s">
        <v>225</v>
      </c>
      <c r="B96" s="16" t="s">
        <v>50</v>
      </c>
      <c r="C96" s="16" t="s">
        <v>62</v>
      </c>
      <c r="D96" s="17"/>
      <c r="E96" s="18"/>
      <c r="F96" s="18"/>
      <c r="G96" s="18"/>
      <c r="H96" s="18"/>
      <c r="I96" s="18"/>
      <c r="J96" s="18"/>
      <c r="K96" s="18"/>
      <c r="L96" s="18"/>
      <c r="M96" s="16"/>
      <c r="N96" s="2" t="s">
        <v>226</v>
      </c>
      <c r="O96" s="2" t="s">
        <v>50</v>
      </c>
      <c r="P96" s="2" t="s">
        <v>50</v>
      </c>
      <c r="Q96" s="2" t="s">
        <v>202</v>
      </c>
      <c r="R96" s="2" t="s">
        <v>58</v>
      </c>
      <c r="S96" s="2" t="s">
        <v>59</v>
      </c>
      <c r="T96" s="2" t="s">
        <v>59</v>
      </c>
      <c r="U96" s="3"/>
      <c r="V96" s="3"/>
      <c r="W96" s="3"/>
      <c r="X96" s="3">
        <v>1</v>
      </c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2" t="s">
        <v>50</v>
      </c>
      <c r="AS96" s="2" t="s">
        <v>50</v>
      </c>
      <c r="AT96" s="3"/>
      <c r="AU96" s="2" t="s">
        <v>227</v>
      </c>
      <c r="AV96" s="3">
        <v>98</v>
      </c>
    </row>
    <row r="97" spans="1:48" ht="30" hidden="1" customHeight="1">
      <c r="A97" s="16" t="s">
        <v>109</v>
      </c>
      <c r="B97" s="16" t="s">
        <v>110</v>
      </c>
      <c r="C97" s="16" t="s">
        <v>111</v>
      </c>
      <c r="D97" s="17"/>
      <c r="E97" s="18"/>
      <c r="F97" s="18"/>
      <c r="G97" s="18"/>
      <c r="H97" s="18"/>
      <c r="I97" s="18"/>
      <c r="J97" s="18"/>
      <c r="K97" s="18"/>
      <c r="L97" s="18"/>
      <c r="M97" s="16"/>
      <c r="N97" s="2" t="s">
        <v>112</v>
      </c>
      <c r="O97" s="2" t="s">
        <v>50</v>
      </c>
      <c r="P97" s="2" t="s">
        <v>50</v>
      </c>
      <c r="Q97" s="2" t="s">
        <v>202</v>
      </c>
      <c r="R97" s="2" t="s">
        <v>59</v>
      </c>
      <c r="S97" s="2" t="s">
        <v>59</v>
      </c>
      <c r="T97" s="2" t="s">
        <v>59</v>
      </c>
      <c r="U97" s="3">
        <v>1</v>
      </c>
      <c r="V97" s="3">
        <v>1</v>
      </c>
      <c r="W97" s="3">
        <v>0.25</v>
      </c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2" t="s">
        <v>50</v>
      </c>
      <c r="AS97" s="2" t="s">
        <v>50</v>
      </c>
      <c r="AT97" s="3"/>
      <c r="AU97" s="2" t="s">
        <v>228</v>
      </c>
      <c r="AV97" s="3">
        <v>99</v>
      </c>
    </row>
    <row r="98" spans="1:48" ht="30" hidden="1" customHeight="1">
      <c r="A98" s="16" t="s">
        <v>229</v>
      </c>
      <c r="B98" s="16" t="s">
        <v>230</v>
      </c>
      <c r="C98" s="16" t="s">
        <v>87</v>
      </c>
      <c r="D98" s="17"/>
      <c r="E98" s="18"/>
      <c r="F98" s="18"/>
      <c r="G98" s="18"/>
      <c r="H98" s="18"/>
      <c r="I98" s="18"/>
      <c r="J98" s="18"/>
      <c r="K98" s="18"/>
      <c r="L98" s="18"/>
      <c r="M98" s="16"/>
      <c r="N98" s="2" t="s">
        <v>231</v>
      </c>
      <c r="O98" s="2" t="s">
        <v>50</v>
      </c>
      <c r="P98" s="2" t="s">
        <v>50</v>
      </c>
      <c r="Q98" s="2" t="s">
        <v>202</v>
      </c>
      <c r="R98" s="2" t="s">
        <v>59</v>
      </c>
      <c r="S98" s="2" t="s">
        <v>59</v>
      </c>
      <c r="T98" s="2" t="s">
        <v>58</v>
      </c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2" t="s">
        <v>50</v>
      </c>
      <c r="AS98" s="2" t="s">
        <v>50</v>
      </c>
      <c r="AT98" s="3"/>
      <c r="AU98" s="2" t="s">
        <v>232</v>
      </c>
      <c r="AV98" s="3">
        <v>131</v>
      </c>
    </row>
    <row r="99" spans="1:48" ht="30" hidden="1" customHeight="1">
      <c r="A99" s="16" t="s">
        <v>233</v>
      </c>
      <c r="B99" s="16" t="s">
        <v>50</v>
      </c>
      <c r="C99" s="16" t="s">
        <v>87</v>
      </c>
      <c r="D99" s="17"/>
      <c r="E99" s="18"/>
      <c r="F99" s="18"/>
      <c r="G99" s="18"/>
      <c r="H99" s="18"/>
      <c r="I99" s="18"/>
      <c r="J99" s="18"/>
      <c r="K99" s="18"/>
      <c r="L99" s="18"/>
      <c r="M99" s="16"/>
      <c r="N99" s="2" t="s">
        <v>234</v>
      </c>
      <c r="O99" s="2" t="s">
        <v>50</v>
      </c>
      <c r="P99" s="2" t="s">
        <v>50</v>
      </c>
      <c r="Q99" s="2" t="s">
        <v>202</v>
      </c>
      <c r="R99" s="2" t="s">
        <v>59</v>
      </c>
      <c r="S99" s="2" t="s">
        <v>59</v>
      </c>
      <c r="T99" s="2" t="s">
        <v>58</v>
      </c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2" t="s">
        <v>50</v>
      </c>
      <c r="AS99" s="2" t="s">
        <v>50</v>
      </c>
      <c r="AT99" s="3"/>
      <c r="AU99" s="2" t="s">
        <v>235</v>
      </c>
      <c r="AV99" s="3">
        <v>130</v>
      </c>
    </row>
    <row r="100" spans="1:48" ht="30" hidden="1" customHeight="1">
      <c r="A100" s="16" t="s">
        <v>236</v>
      </c>
      <c r="B100" s="16" t="s">
        <v>50</v>
      </c>
      <c r="C100" s="16" t="s">
        <v>87</v>
      </c>
      <c r="D100" s="17"/>
      <c r="E100" s="18"/>
      <c r="F100" s="18"/>
      <c r="G100" s="18"/>
      <c r="H100" s="18"/>
      <c r="I100" s="18"/>
      <c r="J100" s="18"/>
      <c r="K100" s="18"/>
      <c r="L100" s="18"/>
      <c r="M100" s="16"/>
      <c r="N100" s="2" t="s">
        <v>237</v>
      </c>
      <c r="O100" s="2" t="s">
        <v>50</v>
      </c>
      <c r="P100" s="2" t="s">
        <v>50</v>
      </c>
      <c r="Q100" s="2" t="s">
        <v>202</v>
      </c>
      <c r="R100" s="2" t="s">
        <v>59</v>
      </c>
      <c r="S100" s="2" t="s">
        <v>59</v>
      </c>
      <c r="T100" s="2" t="s">
        <v>58</v>
      </c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2" t="s">
        <v>50</v>
      </c>
      <c r="AS100" s="2" t="s">
        <v>50</v>
      </c>
      <c r="AT100" s="3"/>
      <c r="AU100" s="2" t="s">
        <v>238</v>
      </c>
      <c r="AV100" s="3">
        <v>132</v>
      </c>
    </row>
    <row r="101" spans="1:48" ht="30" hidden="1" customHeight="1">
      <c r="A101" s="16" t="s">
        <v>239</v>
      </c>
      <c r="B101" s="16" t="s">
        <v>240</v>
      </c>
      <c r="C101" s="16" t="s">
        <v>241</v>
      </c>
      <c r="D101" s="17"/>
      <c r="E101" s="18"/>
      <c r="F101" s="18"/>
      <c r="G101" s="18"/>
      <c r="H101" s="18"/>
      <c r="I101" s="18"/>
      <c r="J101" s="18"/>
      <c r="K101" s="18"/>
      <c r="L101" s="18"/>
      <c r="M101" s="16"/>
      <c r="N101" s="2" t="s">
        <v>242</v>
      </c>
      <c r="O101" s="2" t="s">
        <v>50</v>
      </c>
      <c r="P101" s="2" t="s">
        <v>50</v>
      </c>
      <c r="Q101" s="2" t="s">
        <v>202</v>
      </c>
      <c r="R101" s="2" t="s">
        <v>58</v>
      </c>
      <c r="S101" s="2" t="s">
        <v>59</v>
      </c>
      <c r="T101" s="2" t="s">
        <v>59</v>
      </c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2" t="s">
        <v>50</v>
      </c>
      <c r="AS101" s="2" t="s">
        <v>50</v>
      </c>
      <c r="AT101" s="3"/>
      <c r="AU101" s="2" t="s">
        <v>243</v>
      </c>
      <c r="AV101" s="3">
        <v>65</v>
      </c>
    </row>
    <row r="102" spans="1:48" ht="30" hidden="1" customHeight="1">
      <c r="A102" s="17"/>
      <c r="B102" s="17"/>
      <c r="C102" s="17"/>
      <c r="D102" s="17"/>
      <c r="E102" s="18"/>
      <c r="F102" s="18"/>
      <c r="G102" s="18"/>
      <c r="H102" s="18"/>
      <c r="I102" s="18"/>
      <c r="J102" s="18"/>
      <c r="K102" s="18"/>
      <c r="L102" s="18"/>
      <c r="M102" s="17"/>
      <c r="Q102" s="1" t="s">
        <v>202</v>
      </c>
    </row>
    <row r="103" spans="1:48" ht="30" hidden="1" customHeight="1">
      <c r="A103" s="17"/>
      <c r="B103" s="17"/>
      <c r="C103" s="17"/>
      <c r="D103" s="17"/>
      <c r="E103" s="18"/>
      <c r="F103" s="18"/>
      <c r="G103" s="18"/>
      <c r="H103" s="18"/>
      <c r="I103" s="18"/>
      <c r="J103" s="18"/>
      <c r="K103" s="18"/>
      <c r="L103" s="18"/>
      <c r="M103" s="17"/>
      <c r="Q103" s="1" t="s">
        <v>202</v>
      </c>
    </row>
    <row r="104" spans="1:48" ht="30" hidden="1" customHeight="1">
      <c r="A104" s="17"/>
      <c r="B104" s="17"/>
      <c r="C104" s="17"/>
      <c r="D104" s="17"/>
      <c r="E104" s="18"/>
      <c r="F104" s="18"/>
      <c r="G104" s="18"/>
      <c r="H104" s="18"/>
      <c r="I104" s="18"/>
      <c r="J104" s="18"/>
      <c r="K104" s="18"/>
      <c r="L104" s="18"/>
      <c r="M104" s="17"/>
      <c r="Q104" s="1" t="s">
        <v>202</v>
      </c>
    </row>
    <row r="105" spans="1:48" ht="30" hidden="1" customHeight="1">
      <c r="A105" s="17"/>
      <c r="B105" s="17"/>
      <c r="C105" s="17"/>
      <c r="D105" s="17"/>
      <c r="E105" s="18"/>
      <c r="F105" s="18"/>
      <c r="G105" s="18"/>
      <c r="H105" s="18"/>
      <c r="I105" s="18"/>
      <c r="J105" s="18"/>
      <c r="K105" s="18"/>
      <c r="L105" s="18"/>
      <c r="M105" s="17"/>
      <c r="Q105" s="1" t="s">
        <v>202</v>
      </c>
    </row>
    <row r="106" spans="1:48" ht="30" hidden="1" customHeight="1">
      <c r="A106" s="17"/>
      <c r="B106" s="17"/>
      <c r="C106" s="17"/>
      <c r="D106" s="17"/>
      <c r="E106" s="18"/>
      <c r="F106" s="18"/>
      <c r="G106" s="18"/>
      <c r="H106" s="18"/>
      <c r="I106" s="18"/>
      <c r="J106" s="18"/>
      <c r="K106" s="18"/>
      <c r="L106" s="18"/>
      <c r="M106" s="17"/>
      <c r="Q106" s="1" t="s">
        <v>202</v>
      </c>
    </row>
    <row r="107" spans="1:48" ht="30" hidden="1" customHeight="1">
      <c r="A107" s="17"/>
      <c r="B107" s="17"/>
      <c r="C107" s="17"/>
      <c r="D107" s="17"/>
      <c r="E107" s="18"/>
      <c r="F107" s="18"/>
      <c r="G107" s="18"/>
      <c r="H107" s="18"/>
      <c r="I107" s="18"/>
      <c r="J107" s="18"/>
      <c r="K107" s="18"/>
      <c r="L107" s="18"/>
      <c r="M107" s="17"/>
      <c r="Q107" s="1" t="s">
        <v>202</v>
      </c>
    </row>
    <row r="108" spans="1:48" ht="30" hidden="1" customHeight="1">
      <c r="A108" s="17"/>
      <c r="B108" s="17"/>
      <c r="C108" s="17"/>
      <c r="D108" s="17"/>
      <c r="E108" s="18"/>
      <c r="F108" s="18"/>
      <c r="G108" s="18"/>
      <c r="H108" s="18"/>
      <c r="I108" s="18"/>
      <c r="J108" s="18"/>
      <c r="K108" s="18"/>
      <c r="L108" s="18"/>
      <c r="M108" s="17"/>
      <c r="Q108" s="1" t="s">
        <v>202</v>
      </c>
    </row>
    <row r="109" spans="1:48" ht="30" hidden="1" customHeight="1">
      <c r="A109" s="17"/>
      <c r="B109" s="17"/>
      <c r="C109" s="17"/>
      <c r="D109" s="17"/>
      <c r="E109" s="18"/>
      <c r="F109" s="18"/>
      <c r="G109" s="18"/>
      <c r="H109" s="18"/>
      <c r="I109" s="18"/>
      <c r="J109" s="18"/>
      <c r="K109" s="18"/>
      <c r="L109" s="18"/>
      <c r="M109" s="17"/>
      <c r="Q109" s="1" t="s">
        <v>202</v>
      </c>
    </row>
    <row r="110" spans="1:48" ht="30" hidden="1" customHeight="1">
      <c r="A110" s="17"/>
      <c r="B110" s="17"/>
      <c r="C110" s="17"/>
      <c r="D110" s="17"/>
      <c r="E110" s="18"/>
      <c r="F110" s="18"/>
      <c r="G110" s="18"/>
      <c r="H110" s="18"/>
      <c r="I110" s="18"/>
      <c r="J110" s="18"/>
      <c r="K110" s="18"/>
      <c r="L110" s="18"/>
      <c r="M110" s="17"/>
      <c r="Q110" s="1" t="s">
        <v>202</v>
      </c>
    </row>
    <row r="111" spans="1:48" ht="30" hidden="1" customHeight="1">
      <c r="A111" s="16" t="s">
        <v>72</v>
      </c>
      <c r="B111" s="17"/>
      <c r="C111" s="17"/>
      <c r="D111" s="17"/>
      <c r="E111" s="18"/>
      <c r="F111" s="18"/>
      <c r="G111" s="18"/>
      <c r="H111" s="18"/>
      <c r="I111" s="18"/>
      <c r="J111" s="18"/>
      <c r="K111" s="18"/>
      <c r="L111" s="18"/>
      <c r="M111" s="17"/>
      <c r="N111" t="s">
        <v>73</v>
      </c>
    </row>
    <row r="112" spans="1:48" ht="30" customHeight="1">
      <c r="A112" s="29" t="s">
        <v>343</v>
      </c>
      <c r="B112" s="16" t="s">
        <v>50</v>
      </c>
      <c r="C112" s="17"/>
      <c r="D112" s="17"/>
      <c r="E112" s="18"/>
      <c r="F112" s="18"/>
      <c r="G112" s="18"/>
      <c r="H112" s="18"/>
      <c r="I112" s="18"/>
      <c r="J112" s="18"/>
      <c r="K112" s="18"/>
      <c r="L112" s="18"/>
      <c r="M112" s="17"/>
      <c r="N112" s="3"/>
      <c r="O112" s="3"/>
      <c r="P112" s="3"/>
      <c r="Q112" s="2" t="s">
        <v>244</v>
      </c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</row>
    <row r="113" spans="1:48" ht="30" customHeight="1">
      <c r="A113" s="29" t="s">
        <v>438</v>
      </c>
      <c r="B113" s="16" t="s">
        <v>245</v>
      </c>
      <c r="C113" s="16" t="s">
        <v>87</v>
      </c>
      <c r="D113" s="17">
        <v>47.03</v>
      </c>
      <c r="E113" s="18"/>
      <c r="F113" s="18"/>
      <c r="G113" s="18"/>
      <c r="H113" s="18"/>
      <c r="I113" s="18"/>
      <c r="J113" s="18"/>
      <c r="K113" s="18"/>
      <c r="L113" s="18"/>
      <c r="M113" s="16"/>
      <c r="N113" s="2" t="s">
        <v>246</v>
      </c>
      <c r="O113" s="2" t="s">
        <v>50</v>
      </c>
      <c r="P113" s="2" t="s">
        <v>50</v>
      </c>
      <c r="Q113" s="2" t="s">
        <v>244</v>
      </c>
      <c r="R113" s="2" t="s">
        <v>59</v>
      </c>
      <c r="S113" s="2" t="s">
        <v>58</v>
      </c>
      <c r="T113" s="2" t="s">
        <v>59</v>
      </c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2" t="s">
        <v>50</v>
      </c>
      <c r="AS113" s="2" t="s">
        <v>50</v>
      </c>
      <c r="AT113" s="3"/>
      <c r="AU113" s="2" t="s">
        <v>247</v>
      </c>
      <c r="AV113" s="3">
        <v>58</v>
      </c>
    </row>
    <row r="114" spans="1:48" ht="30" customHeight="1">
      <c r="A114" s="16" t="s">
        <v>248</v>
      </c>
      <c r="B114" s="16" t="s">
        <v>249</v>
      </c>
      <c r="C114" s="16" t="s">
        <v>250</v>
      </c>
      <c r="D114" s="17">
        <v>1.48</v>
      </c>
      <c r="E114" s="18"/>
      <c r="F114" s="18"/>
      <c r="G114" s="18"/>
      <c r="H114" s="18"/>
      <c r="I114" s="18"/>
      <c r="J114" s="18"/>
      <c r="K114" s="18"/>
      <c r="L114" s="18"/>
      <c r="M114" s="16"/>
      <c r="N114" s="2" t="s">
        <v>251</v>
      </c>
      <c r="O114" s="2" t="s">
        <v>50</v>
      </c>
      <c r="P114" s="2" t="s">
        <v>50</v>
      </c>
      <c r="Q114" s="2" t="s">
        <v>244</v>
      </c>
      <c r="R114" s="2" t="s">
        <v>59</v>
      </c>
      <c r="S114" s="2" t="s">
        <v>58</v>
      </c>
      <c r="T114" s="2" t="s">
        <v>59</v>
      </c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2" t="s">
        <v>50</v>
      </c>
      <c r="AS114" s="2" t="s">
        <v>50</v>
      </c>
      <c r="AT114" s="3"/>
      <c r="AU114" s="2" t="s">
        <v>252</v>
      </c>
      <c r="AV114" s="3">
        <v>56</v>
      </c>
    </row>
    <row r="115" spans="1:48" ht="30" customHeight="1">
      <c r="A115" s="16" t="s">
        <v>248</v>
      </c>
      <c r="B115" s="16" t="s">
        <v>253</v>
      </c>
      <c r="C115" s="16" t="s">
        <v>250</v>
      </c>
      <c r="D115" s="17">
        <v>6.26</v>
      </c>
      <c r="E115" s="18"/>
      <c r="F115" s="18"/>
      <c r="G115" s="18"/>
      <c r="H115" s="18"/>
      <c r="I115" s="18"/>
      <c r="J115" s="18"/>
      <c r="K115" s="18"/>
      <c r="L115" s="18"/>
      <c r="M115" s="16"/>
      <c r="N115" s="2" t="s">
        <v>254</v>
      </c>
      <c r="O115" s="2" t="s">
        <v>50</v>
      </c>
      <c r="P115" s="2" t="s">
        <v>50</v>
      </c>
      <c r="Q115" s="2" t="s">
        <v>244</v>
      </c>
      <c r="R115" s="2" t="s">
        <v>59</v>
      </c>
      <c r="S115" s="2" t="s">
        <v>58</v>
      </c>
      <c r="T115" s="2" t="s">
        <v>59</v>
      </c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2" t="s">
        <v>50</v>
      </c>
      <c r="AS115" s="2" t="s">
        <v>50</v>
      </c>
      <c r="AT115" s="3"/>
      <c r="AU115" s="2" t="s">
        <v>255</v>
      </c>
      <c r="AV115" s="3">
        <v>25</v>
      </c>
    </row>
    <row r="116" spans="1:48" ht="30" customHeight="1">
      <c r="A116" s="16" t="s">
        <v>256</v>
      </c>
      <c r="B116" s="16" t="s">
        <v>257</v>
      </c>
      <c r="C116" s="16" t="s">
        <v>250</v>
      </c>
      <c r="D116" s="17">
        <v>266.48</v>
      </c>
      <c r="E116" s="18"/>
      <c r="F116" s="18"/>
      <c r="G116" s="18"/>
      <c r="H116" s="18"/>
      <c r="I116" s="18"/>
      <c r="J116" s="18"/>
      <c r="K116" s="18"/>
      <c r="L116" s="18"/>
      <c r="M116" s="16"/>
      <c r="N116" s="2" t="s">
        <v>258</v>
      </c>
      <c r="O116" s="2" t="s">
        <v>50</v>
      </c>
      <c r="P116" s="2" t="s">
        <v>50</v>
      </c>
      <c r="Q116" s="2" t="s">
        <v>244</v>
      </c>
      <c r="R116" s="2" t="s">
        <v>59</v>
      </c>
      <c r="S116" s="2" t="s">
        <v>58</v>
      </c>
      <c r="T116" s="2" t="s">
        <v>59</v>
      </c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2" t="s">
        <v>50</v>
      </c>
      <c r="AS116" s="2" t="s">
        <v>50</v>
      </c>
      <c r="AT116" s="3"/>
      <c r="AU116" s="2" t="s">
        <v>259</v>
      </c>
      <c r="AV116" s="3">
        <v>48</v>
      </c>
    </row>
    <row r="117" spans="1:48" ht="30" customHeight="1">
      <c r="A117" s="16" t="s">
        <v>260</v>
      </c>
      <c r="B117" s="16" t="s">
        <v>260</v>
      </c>
      <c r="C117" s="16" t="s">
        <v>94</v>
      </c>
      <c r="D117" s="27">
        <v>4</v>
      </c>
      <c r="E117" s="18"/>
      <c r="F117" s="18"/>
      <c r="G117" s="18"/>
      <c r="H117" s="18"/>
      <c r="I117" s="18"/>
      <c r="J117" s="18"/>
      <c r="K117" s="18"/>
      <c r="L117" s="18"/>
      <c r="M117" s="16"/>
      <c r="N117" s="2" t="s">
        <v>261</v>
      </c>
      <c r="O117" s="2" t="s">
        <v>50</v>
      </c>
      <c r="P117" s="2" t="s">
        <v>50</v>
      </c>
      <c r="Q117" s="2" t="s">
        <v>244</v>
      </c>
      <c r="R117" s="2" t="s">
        <v>59</v>
      </c>
      <c r="S117" s="2" t="s">
        <v>59</v>
      </c>
      <c r="T117" s="2" t="s">
        <v>58</v>
      </c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2" t="s">
        <v>50</v>
      </c>
      <c r="AS117" s="2" t="s">
        <v>50</v>
      </c>
      <c r="AT117" s="3"/>
      <c r="AU117" s="2" t="s">
        <v>262</v>
      </c>
      <c r="AV117" s="3">
        <v>28</v>
      </c>
    </row>
    <row r="118" spans="1:48" ht="30" customHeight="1">
      <c r="A118" s="16" t="s">
        <v>263</v>
      </c>
      <c r="B118" s="16" t="s">
        <v>50</v>
      </c>
      <c r="C118" s="16" t="s">
        <v>250</v>
      </c>
      <c r="D118" s="17">
        <v>266.48</v>
      </c>
      <c r="E118" s="18"/>
      <c r="F118" s="18"/>
      <c r="G118" s="18"/>
      <c r="H118" s="18"/>
      <c r="I118" s="18"/>
      <c r="J118" s="18"/>
      <c r="K118" s="18"/>
      <c r="L118" s="18"/>
      <c r="M118" s="16"/>
      <c r="N118" s="2" t="s">
        <v>264</v>
      </c>
      <c r="O118" s="2" t="s">
        <v>50</v>
      </c>
      <c r="P118" s="2" t="s">
        <v>50</v>
      </c>
      <c r="Q118" s="2" t="s">
        <v>244</v>
      </c>
      <c r="R118" s="2" t="s">
        <v>59</v>
      </c>
      <c r="S118" s="2" t="s">
        <v>59</v>
      </c>
      <c r="T118" s="2" t="s">
        <v>58</v>
      </c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2" t="s">
        <v>50</v>
      </c>
      <c r="AS118" s="2" t="s">
        <v>50</v>
      </c>
      <c r="AT118" s="3"/>
      <c r="AU118" s="2" t="s">
        <v>265</v>
      </c>
      <c r="AV118" s="3">
        <v>29</v>
      </c>
    </row>
    <row r="119" spans="1:48" ht="30" customHeight="1">
      <c r="A119" s="16" t="s">
        <v>266</v>
      </c>
      <c r="B119" s="16" t="s">
        <v>50</v>
      </c>
      <c r="C119" s="16" t="s">
        <v>94</v>
      </c>
      <c r="D119" s="27">
        <v>4</v>
      </c>
      <c r="E119" s="18"/>
      <c r="F119" s="18"/>
      <c r="G119" s="18"/>
      <c r="H119" s="18"/>
      <c r="I119" s="18"/>
      <c r="J119" s="18"/>
      <c r="K119" s="18"/>
      <c r="L119" s="18"/>
      <c r="M119" s="16"/>
      <c r="N119" s="2" t="s">
        <v>267</v>
      </c>
      <c r="O119" s="2" t="s">
        <v>50</v>
      </c>
      <c r="P119" s="2" t="s">
        <v>50</v>
      </c>
      <c r="Q119" s="2" t="s">
        <v>244</v>
      </c>
      <c r="R119" s="2" t="s">
        <v>59</v>
      </c>
      <c r="S119" s="2" t="s">
        <v>59</v>
      </c>
      <c r="T119" s="2" t="s">
        <v>58</v>
      </c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2" t="s">
        <v>50</v>
      </c>
      <c r="AS119" s="2" t="s">
        <v>50</v>
      </c>
      <c r="AT119" s="3"/>
      <c r="AU119" s="2" t="s">
        <v>268</v>
      </c>
      <c r="AV119" s="3">
        <v>30</v>
      </c>
    </row>
    <row r="120" spans="1:48" ht="30" customHeight="1">
      <c r="A120" s="16" t="s">
        <v>269</v>
      </c>
      <c r="B120" s="16" t="s">
        <v>50</v>
      </c>
      <c r="C120" s="16" t="s">
        <v>250</v>
      </c>
      <c r="D120" s="17">
        <v>266.48</v>
      </c>
      <c r="E120" s="18"/>
      <c r="F120" s="18"/>
      <c r="G120" s="18"/>
      <c r="H120" s="18"/>
      <c r="I120" s="18"/>
      <c r="J120" s="18"/>
      <c r="K120" s="18"/>
      <c r="L120" s="18"/>
      <c r="M120" s="16"/>
      <c r="N120" s="2" t="s">
        <v>270</v>
      </c>
      <c r="O120" s="2" t="s">
        <v>50</v>
      </c>
      <c r="P120" s="2" t="s">
        <v>50</v>
      </c>
      <c r="Q120" s="2" t="s">
        <v>244</v>
      </c>
      <c r="R120" s="2" t="s">
        <v>59</v>
      </c>
      <c r="S120" s="2" t="s">
        <v>58</v>
      </c>
      <c r="T120" s="2" t="s">
        <v>59</v>
      </c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2" t="s">
        <v>50</v>
      </c>
      <c r="AS120" s="2" t="s">
        <v>50</v>
      </c>
      <c r="AT120" s="3"/>
      <c r="AU120" s="2" t="s">
        <v>271</v>
      </c>
      <c r="AV120" s="3">
        <v>49</v>
      </c>
    </row>
    <row r="121" spans="1:48" ht="30" customHeight="1">
      <c r="A121" s="17"/>
      <c r="B121" s="17"/>
      <c r="C121" s="17"/>
      <c r="D121" s="17"/>
      <c r="E121" s="18"/>
      <c r="F121" s="18"/>
      <c r="G121" s="18"/>
      <c r="H121" s="18"/>
      <c r="I121" s="18"/>
      <c r="J121" s="18"/>
      <c r="K121" s="18"/>
      <c r="L121" s="18"/>
      <c r="M121" s="17"/>
      <c r="Q121" s="1" t="s">
        <v>244</v>
      </c>
    </row>
    <row r="122" spans="1:48" ht="30" customHeight="1">
      <c r="A122" s="17"/>
      <c r="B122" s="17"/>
      <c r="C122" s="17"/>
      <c r="D122" s="17"/>
      <c r="E122" s="18"/>
      <c r="F122" s="18"/>
      <c r="G122" s="18"/>
      <c r="H122" s="18"/>
      <c r="I122" s="18"/>
      <c r="J122" s="18"/>
      <c r="K122" s="18"/>
      <c r="L122" s="18"/>
      <c r="M122" s="17"/>
      <c r="Q122" s="1" t="s">
        <v>244</v>
      </c>
    </row>
    <row r="123" spans="1:48" ht="30" customHeight="1">
      <c r="A123" s="17"/>
      <c r="B123" s="17"/>
      <c r="C123" s="17"/>
      <c r="D123" s="17"/>
      <c r="E123" s="18"/>
      <c r="F123" s="18"/>
      <c r="G123" s="18"/>
      <c r="H123" s="18"/>
      <c r="I123" s="18"/>
      <c r="J123" s="18"/>
      <c r="K123" s="18"/>
      <c r="L123" s="18"/>
      <c r="M123" s="17"/>
      <c r="Q123" s="1" t="s">
        <v>244</v>
      </c>
    </row>
    <row r="124" spans="1:48" ht="30" customHeight="1">
      <c r="A124" s="17"/>
      <c r="B124" s="17"/>
      <c r="C124" s="17"/>
      <c r="D124" s="17"/>
      <c r="E124" s="18"/>
      <c r="F124" s="18"/>
      <c r="G124" s="18"/>
      <c r="H124" s="18"/>
      <c r="I124" s="18"/>
      <c r="J124" s="18"/>
      <c r="K124" s="18"/>
      <c r="L124" s="18"/>
      <c r="M124" s="17"/>
      <c r="Q124" s="1" t="s">
        <v>244</v>
      </c>
    </row>
    <row r="125" spans="1:48" ht="30" customHeight="1">
      <c r="A125" s="17"/>
      <c r="B125" s="17"/>
      <c r="C125" s="17"/>
      <c r="D125" s="17"/>
      <c r="E125" s="18"/>
      <c r="F125" s="18"/>
      <c r="G125" s="18"/>
      <c r="H125" s="18"/>
      <c r="I125" s="18"/>
      <c r="J125" s="18"/>
      <c r="K125" s="18"/>
      <c r="L125" s="18"/>
      <c r="M125" s="17"/>
      <c r="Q125" s="1" t="s">
        <v>244</v>
      </c>
    </row>
    <row r="126" spans="1:48" ht="30" customHeight="1">
      <c r="A126" s="17"/>
      <c r="B126" s="17"/>
      <c r="C126" s="17"/>
      <c r="D126" s="17"/>
      <c r="E126" s="18"/>
      <c r="F126" s="18"/>
      <c r="G126" s="18"/>
      <c r="H126" s="18"/>
      <c r="I126" s="18"/>
      <c r="J126" s="18"/>
      <c r="K126" s="18"/>
      <c r="L126" s="18"/>
      <c r="M126" s="17"/>
      <c r="Q126" s="1" t="s">
        <v>244</v>
      </c>
    </row>
    <row r="127" spans="1:48" ht="30" customHeight="1">
      <c r="A127" s="17"/>
      <c r="B127" s="17"/>
      <c r="C127" s="17"/>
      <c r="D127" s="17"/>
      <c r="E127" s="18"/>
      <c r="F127" s="18"/>
      <c r="G127" s="18"/>
      <c r="H127" s="18"/>
      <c r="I127" s="18"/>
      <c r="J127" s="18"/>
      <c r="K127" s="18"/>
      <c r="L127" s="18"/>
      <c r="M127" s="17"/>
      <c r="Q127" s="1" t="s">
        <v>244</v>
      </c>
    </row>
    <row r="128" spans="1:48" ht="30" customHeight="1">
      <c r="A128" s="17"/>
      <c r="B128" s="17"/>
      <c r="C128" s="17"/>
      <c r="D128" s="17"/>
      <c r="E128" s="18"/>
      <c r="F128" s="18"/>
      <c r="G128" s="18"/>
      <c r="H128" s="18"/>
      <c r="I128" s="18"/>
      <c r="J128" s="18"/>
      <c r="K128" s="18"/>
      <c r="L128" s="18"/>
      <c r="M128" s="17"/>
      <c r="Q128" s="1" t="s">
        <v>244</v>
      </c>
    </row>
    <row r="129" spans="1:48" ht="30" customHeight="1">
      <c r="A129" s="17"/>
      <c r="B129" s="17"/>
      <c r="C129" s="17"/>
      <c r="D129" s="17"/>
      <c r="E129" s="18"/>
      <c r="F129" s="18"/>
      <c r="G129" s="18"/>
      <c r="H129" s="18"/>
      <c r="I129" s="18"/>
      <c r="J129" s="18"/>
      <c r="K129" s="18"/>
      <c r="L129" s="18"/>
      <c r="M129" s="17"/>
      <c r="Q129" s="1" t="s">
        <v>244</v>
      </c>
    </row>
    <row r="130" spans="1:48" ht="30" customHeight="1">
      <c r="A130" s="17"/>
      <c r="B130" s="17"/>
      <c r="C130" s="17"/>
      <c r="D130" s="17"/>
      <c r="E130" s="18"/>
      <c r="F130" s="18"/>
      <c r="G130" s="18"/>
      <c r="H130" s="18"/>
      <c r="I130" s="18"/>
      <c r="J130" s="18"/>
      <c r="K130" s="18"/>
      <c r="L130" s="18"/>
      <c r="M130" s="17"/>
      <c r="Q130" s="1" t="s">
        <v>244</v>
      </c>
    </row>
    <row r="131" spans="1:48" ht="30" customHeight="1">
      <c r="A131" s="17"/>
      <c r="B131" s="17"/>
      <c r="C131" s="17"/>
      <c r="D131" s="17"/>
      <c r="E131" s="18"/>
      <c r="F131" s="18"/>
      <c r="G131" s="18"/>
      <c r="H131" s="18"/>
      <c r="I131" s="18"/>
      <c r="J131" s="18"/>
      <c r="K131" s="18"/>
      <c r="L131" s="18"/>
      <c r="M131" s="17"/>
      <c r="Q131" s="1" t="s">
        <v>244</v>
      </c>
    </row>
    <row r="132" spans="1:48" ht="30" customHeight="1">
      <c r="A132" s="17"/>
      <c r="B132" s="17"/>
      <c r="C132" s="17"/>
      <c r="D132" s="17"/>
      <c r="E132" s="18"/>
      <c r="F132" s="18"/>
      <c r="G132" s="18"/>
      <c r="H132" s="18"/>
      <c r="I132" s="18"/>
      <c r="J132" s="18"/>
      <c r="K132" s="18"/>
      <c r="L132" s="18"/>
      <c r="M132" s="17"/>
      <c r="Q132" s="1" t="s">
        <v>244</v>
      </c>
    </row>
    <row r="133" spans="1:48" ht="30" customHeight="1">
      <c r="A133" s="17"/>
      <c r="B133" s="17"/>
      <c r="C133" s="17"/>
      <c r="D133" s="17"/>
      <c r="E133" s="18"/>
      <c r="F133" s="18"/>
      <c r="G133" s="18"/>
      <c r="H133" s="18"/>
      <c r="I133" s="18"/>
      <c r="J133" s="18"/>
      <c r="K133" s="18"/>
      <c r="L133" s="18"/>
      <c r="M133" s="17"/>
      <c r="Q133" s="1" t="s">
        <v>244</v>
      </c>
    </row>
    <row r="134" spans="1:48" ht="30" customHeight="1">
      <c r="A134" s="17"/>
      <c r="B134" s="17"/>
      <c r="C134" s="17"/>
      <c r="D134" s="17"/>
      <c r="E134" s="18"/>
      <c r="F134" s="18"/>
      <c r="G134" s="18"/>
      <c r="H134" s="18"/>
      <c r="I134" s="18"/>
      <c r="J134" s="18"/>
      <c r="K134" s="18"/>
      <c r="L134" s="18"/>
      <c r="M134" s="17"/>
      <c r="Q134" s="1" t="s">
        <v>244</v>
      </c>
    </row>
    <row r="135" spans="1:48" ht="30" customHeight="1">
      <c r="A135" s="16" t="s">
        <v>72</v>
      </c>
      <c r="B135" s="17"/>
      <c r="C135" s="17"/>
      <c r="D135" s="17"/>
      <c r="E135" s="18"/>
      <c r="F135" s="18"/>
      <c r="G135" s="18"/>
      <c r="H135" s="18"/>
      <c r="I135" s="18"/>
      <c r="J135" s="18"/>
      <c r="K135" s="18"/>
      <c r="L135" s="18"/>
      <c r="M135" s="17"/>
      <c r="N135" t="s">
        <v>73</v>
      </c>
    </row>
    <row r="136" spans="1:48" ht="30" customHeight="1">
      <c r="A136" s="29" t="s">
        <v>342</v>
      </c>
      <c r="B136" s="16" t="s">
        <v>50</v>
      </c>
      <c r="C136" s="17"/>
      <c r="D136" s="17"/>
      <c r="E136" s="18"/>
      <c r="F136" s="18"/>
      <c r="G136" s="18"/>
      <c r="H136" s="18"/>
      <c r="I136" s="18"/>
      <c r="J136" s="18"/>
      <c r="K136" s="18"/>
      <c r="L136" s="18"/>
      <c r="M136" s="17"/>
      <c r="N136" s="3"/>
      <c r="O136" s="3"/>
      <c r="P136" s="3"/>
      <c r="Q136" s="2" t="s">
        <v>272</v>
      </c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</row>
    <row r="137" spans="1:48" ht="30" customHeight="1">
      <c r="A137" s="19" t="s">
        <v>276</v>
      </c>
      <c r="B137" s="19" t="s">
        <v>420</v>
      </c>
      <c r="C137" s="19" t="s">
        <v>275</v>
      </c>
      <c r="D137" s="20">
        <v>75</v>
      </c>
      <c r="E137" s="22"/>
      <c r="F137" s="22"/>
      <c r="G137" s="22"/>
      <c r="H137" s="22"/>
      <c r="I137" s="22"/>
      <c r="J137" s="22"/>
      <c r="K137" s="22"/>
      <c r="L137" s="22"/>
      <c r="M137" s="19"/>
      <c r="N137" s="107" t="s">
        <v>429</v>
      </c>
      <c r="O137" s="107" t="s">
        <v>50</v>
      </c>
      <c r="P137" s="107" t="s">
        <v>50</v>
      </c>
      <c r="Q137" s="107" t="s">
        <v>272</v>
      </c>
      <c r="R137" s="107" t="s">
        <v>59</v>
      </c>
      <c r="S137" s="107" t="s">
        <v>59</v>
      </c>
      <c r="T137" s="107" t="s">
        <v>58</v>
      </c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107" t="s">
        <v>50</v>
      </c>
      <c r="AS137" s="107" t="s">
        <v>50</v>
      </c>
      <c r="AT137" s="3"/>
      <c r="AU137" s="107" t="s">
        <v>430</v>
      </c>
      <c r="AV137" s="3">
        <v>145</v>
      </c>
    </row>
    <row r="138" spans="1:48" ht="30" customHeight="1">
      <c r="A138" s="19" t="s">
        <v>421</v>
      </c>
      <c r="B138" s="19" t="s">
        <v>422</v>
      </c>
      <c r="C138" s="19" t="s">
        <v>275</v>
      </c>
      <c r="D138" s="20">
        <v>30</v>
      </c>
      <c r="E138" s="22"/>
      <c r="F138" s="22"/>
      <c r="G138" s="22"/>
      <c r="H138" s="22"/>
      <c r="I138" s="22"/>
      <c r="J138" s="22"/>
      <c r="K138" s="22"/>
      <c r="L138" s="22"/>
      <c r="M138" s="19"/>
      <c r="N138" s="107" t="s">
        <v>431</v>
      </c>
      <c r="O138" s="107" t="s">
        <v>50</v>
      </c>
      <c r="P138" s="107" t="s">
        <v>50</v>
      </c>
      <c r="Q138" s="107" t="s">
        <v>272</v>
      </c>
      <c r="R138" s="107" t="s">
        <v>59</v>
      </c>
      <c r="S138" s="107" t="s">
        <v>59</v>
      </c>
      <c r="T138" s="107" t="s">
        <v>58</v>
      </c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107" t="s">
        <v>50</v>
      </c>
      <c r="AS138" s="107" t="s">
        <v>50</v>
      </c>
      <c r="AT138" s="3"/>
      <c r="AU138" s="107" t="s">
        <v>432</v>
      </c>
      <c r="AV138" s="3">
        <v>146</v>
      </c>
    </row>
    <row r="139" spans="1:48" ht="30" customHeight="1">
      <c r="A139" s="19" t="s">
        <v>423</v>
      </c>
      <c r="B139" s="19" t="s">
        <v>424</v>
      </c>
      <c r="C139" s="19" t="s">
        <v>425</v>
      </c>
      <c r="D139" s="20">
        <v>32</v>
      </c>
      <c r="E139" s="22"/>
      <c r="F139" s="22"/>
      <c r="G139" s="22"/>
      <c r="H139" s="22"/>
      <c r="I139" s="22"/>
      <c r="J139" s="22"/>
      <c r="K139" s="22"/>
      <c r="L139" s="22"/>
      <c r="M139" s="19"/>
      <c r="N139" s="107" t="s">
        <v>433</v>
      </c>
      <c r="O139" s="107" t="s">
        <v>50</v>
      </c>
      <c r="P139" s="107" t="s">
        <v>50</v>
      </c>
      <c r="Q139" s="107" t="s">
        <v>272</v>
      </c>
      <c r="R139" s="107" t="s">
        <v>59</v>
      </c>
      <c r="S139" s="107" t="s">
        <v>59</v>
      </c>
      <c r="T139" s="107" t="s">
        <v>58</v>
      </c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107" t="s">
        <v>50</v>
      </c>
      <c r="AS139" s="107" t="s">
        <v>50</v>
      </c>
      <c r="AT139" s="3"/>
      <c r="AU139" s="107" t="s">
        <v>434</v>
      </c>
      <c r="AV139" s="3">
        <v>147</v>
      </c>
    </row>
    <row r="140" spans="1:48" ht="30" customHeight="1">
      <c r="A140" s="19" t="s">
        <v>426</v>
      </c>
      <c r="B140" s="19" t="s">
        <v>427</v>
      </c>
      <c r="C140" s="19" t="s">
        <v>428</v>
      </c>
      <c r="D140" s="20">
        <v>85</v>
      </c>
      <c r="E140" s="22"/>
      <c r="F140" s="22"/>
      <c r="G140" s="22"/>
      <c r="H140" s="22"/>
      <c r="I140" s="22"/>
      <c r="J140" s="22"/>
      <c r="K140" s="22"/>
      <c r="L140" s="22"/>
      <c r="M140" s="19"/>
      <c r="N140" s="107" t="s">
        <v>435</v>
      </c>
      <c r="O140" s="107" t="s">
        <v>50</v>
      </c>
      <c r="P140" s="107" t="s">
        <v>50</v>
      </c>
      <c r="Q140" s="107" t="s">
        <v>272</v>
      </c>
      <c r="R140" s="107" t="s">
        <v>59</v>
      </c>
      <c r="S140" s="107" t="s">
        <v>59</v>
      </c>
      <c r="T140" s="107" t="s">
        <v>58</v>
      </c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107" t="s">
        <v>50</v>
      </c>
      <c r="AS140" s="107" t="s">
        <v>50</v>
      </c>
      <c r="AT140" s="3"/>
      <c r="AU140" s="107" t="s">
        <v>436</v>
      </c>
      <c r="AV140" s="3">
        <v>148</v>
      </c>
    </row>
    <row r="141" spans="1:48" ht="30" customHeight="1">
      <c r="A141" s="17"/>
      <c r="B141" s="17"/>
      <c r="C141" s="17"/>
      <c r="D141" s="17"/>
      <c r="E141" s="36"/>
      <c r="F141" s="18"/>
      <c r="G141" s="18"/>
      <c r="H141" s="18"/>
      <c r="I141" s="18"/>
      <c r="J141" s="18"/>
      <c r="K141" s="18"/>
      <c r="L141" s="18"/>
      <c r="M141" s="17"/>
      <c r="Q141" s="37" t="s">
        <v>272</v>
      </c>
    </row>
    <row r="142" spans="1:48" ht="30" customHeight="1">
      <c r="A142" s="17"/>
      <c r="B142" s="17"/>
      <c r="C142" s="17"/>
      <c r="D142" s="17"/>
      <c r="E142" s="18"/>
      <c r="F142" s="18"/>
      <c r="G142" s="18"/>
      <c r="H142" s="18"/>
      <c r="I142" s="18"/>
      <c r="J142" s="18"/>
      <c r="K142" s="18"/>
      <c r="L142" s="18"/>
      <c r="M142" s="17"/>
      <c r="Q142" s="1" t="s">
        <v>272</v>
      </c>
    </row>
    <row r="143" spans="1:48" ht="30" customHeight="1">
      <c r="A143" s="17"/>
      <c r="B143" s="17"/>
      <c r="C143" s="17"/>
      <c r="D143" s="17"/>
      <c r="E143" s="18"/>
      <c r="F143" s="18"/>
      <c r="G143" s="18"/>
      <c r="H143" s="18"/>
      <c r="I143" s="18"/>
      <c r="J143" s="18"/>
      <c r="K143" s="18"/>
      <c r="L143" s="18"/>
      <c r="M143" s="17"/>
      <c r="Q143" s="33" t="s">
        <v>272</v>
      </c>
    </row>
    <row r="144" spans="1:48" ht="30" customHeight="1">
      <c r="A144" s="17"/>
      <c r="B144" s="17"/>
      <c r="C144" s="17"/>
      <c r="D144" s="17"/>
      <c r="E144" s="18"/>
      <c r="F144" s="18"/>
      <c r="G144" s="18"/>
      <c r="H144" s="18"/>
      <c r="I144" s="18"/>
      <c r="J144" s="18"/>
      <c r="K144" s="18"/>
      <c r="L144" s="18"/>
      <c r="M144" s="17"/>
      <c r="Q144" s="1" t="s">
        <v>272</v>
      </c>
    </row>
    <row r="145" spans="1:17" ht="30" customHeight="1">
      <c r="A145" s="17"/>
      <c r="B145" s="17"/>
      <c r="C145" s="17"/>
      <c r="D145" s="17"/>
      <c r="E145" s="18"/>
      <c r="F145" s="18"/>
      <c r="G145" s="18"/>
      <c r="H145" s="18"/>
      <c r="I145" s="18"/>
      <c r="J145" s="18"/>
      <c r="K145" s="18"/>
      <c r="L145" s="18"/>
      <c r="M145" s="17"/>
      <c r="Q145" s="1" t="s">
        <v>272</v>
      </c>
    </row>
    <row r="146" spans="1:17" ht="30" customHeight="1">
      <c r="A146" s="17"/>
      <c r="B146" s="17"/>
      <c r="C146" s="17"/>
      <c r="D146" s="17"/>
      <c r="E146" s="18"/>
      <c r="F146" s="18"/>
      <c r="G146" s="18"/>
      <c r="H146" s="18"/>
      <c r="I146" s="18"/>
      <c r="J146" s="18"/>
      <c r="K146" s="18"/>
      <c r="L146" s="18"/>
      <c r="M146" s="17"/>
      <c r="Q146" s="1" t="s">
        <v>272</v>
      </c>
    </row>
    <row r="147" spans="1:17" ht="30" customHeight="1">
      <c r="A147" s="17"/>
      <c r="B147" s="17"/>
      <c r="C147" s="17"/>
      <c r="D147" s="17"/>
      <c r="E147" s="18"/>
      <c r="F147" s="18"/>
      <c r="G147" s="18"/>
      <c r="H147" s="18"/>
      <c r="I147" s="18"/>
      <c r="J147" s="18"/>
      <c r="K147" s="18"/>
      <c r="L147" s="18"/>
      <c r="M147" s="17"/>
      <c r="Q147" s="1" t="s">
        <v>272</v>
      </c>
    </row>
    <row r="148" spans="1:17" ht="30" customHeight="1">
      <c r="A148" s="17"/>
      <c r="B148" s="17"/>
      <c r="C148" s="17"/>
      <c r="D148" s="17"/>
      <c r="E148" s="18"/>
      <c r="F148" s="18"/>
      <c r="G148" s="18"/>
      <c r="H148" s="18"/>
      <c r="I148" s="18"/>
      <c r="J148" s="18"/>
      <c r="K148" s="18"/>
      <c r="L148" s="18"/>
      <c r="M148" s="17"/>
      <c r="Q148" s="1" t="s">
        <v>272</v>
      </c>
    </row>
    <row r="149" spans="1:17" ht="30" customHeight="1">
      <c r="A149" s="17"/>
      <c r="B149" s="17"/>
      <c r="C149" s="17"/>
      <c r="D149" s="17"/>
      <c r="E149" s="18"/>
      <c r="F149" s="18"/>
      <c r="G149" s="18"/>
      <c r="H149" s="18"/>
      <c r="I149" s="18"/>
      <c r="J149" s="18"/>
      <c r="K149" s="18"/>
      <c r="L149" s="18"/>
      <c r="M149" s="17"/>
      <c r="Q149" s="1" t="s">
        <v>272</v>
      </c>
    </row>
    <row r="150" spans="1:17" ht="30" customHeight="1">
      <c r="A150" s="17"/>
      <c r="B150" s="17"/>
      <c r="C150" s="17"/>
      <c r="D150" s="17"/>
      <c r="E150" s="18"/>
      <c r="F150" s="18"/>
      <c r="G150" s="18"/>
      <c r="H150" s="18"/>
      <c r="I150" s="18"/>
      <c r="J150" s="18"/>
      <c r="K150" s="18"/>
      <c r="L150" s="18"/>
      <c r="M150" s="17"/>
      <c r="Q150" s="1" t="s">
        <v>272</v>
      </c>
    </row>
    <row r="151" spans="1:17" ht="30" customHeight="1">
      <c r="A151" s="17"/>
      <c r="B151" s="17"/>
      <c r="C151" s="17"/>
      <c r="D151" s="17"/>
      <c r="E151" s="18"/>
      <c r="F151" s="18"/>
      <c r="G151" s="18"/>
      <c r="H151" s="18"/>
      <c r="I151" s="18"/>
      <c r="J151" s="18"/>
      <c r="K151" s="18"/>
      <c r="L151" s="18"/>
      <c r="M151" s="17"/>
      <c r="Q151" s="1" t="s">
        <v>272</v>
      </c>
    </row>
    <row r="152" spans="1:17" ht="30" customHeight="1">
      <c r="A152" s="17"/>
      <c r="B152" s="17"/>
      <c r="C152" s="17"/>
      <c r="D152" s="17"/>
      <c r="E152" s="18"/>
      <c r="F152" s="18"/>
      <c r="G152" s="18"/>
      <c r="H152" s="18"/>
      <c r="I152" s="18"/>
      <c r="J152" s="18"/>
      <c r="K152" s="18"/>
      <c r="L152" s="18"/>
      <c r="M152" s="17"/>
      <c r="Q152" s="1" t="s">
        <v>272</v>
      </c>
    </row>
    <row r="153" spans="1:17" ht="30" customHeight="1">
      <c r="A153" s="17"/>
      <c r="B153" s="17"/>
      <c r="C153" s="17"/>
      <c r="D153" s="17"/>
      <c r="E153" s="18"/>
      <c r="F153" s="18"/>
      <c r="G153" s="18"/>
      <c r="H153" s="18"/>
      <c r="I153" s="18"/>
      <c r="J153" s="18"/>
      <c r="K153" s="18"/>
      <c r="L153" s="18"/>
      <c r="M153" s="17"/>
      <c r="Q153" s="1" t="s">
        <v>272</v>
      </c>
    </row>
    <row r="154" spans="1:17" ht="30" customHeight="1">
      <c r="A154" s="17"/>
      <c r="B154" s="17"/>
      <c r="C154" s="17"/>
      <c r="D154" s="17"/>
      <c r="E154" s="18"/>
      <c r="F154" s="18"/>
      <c r="G154" s="18"/>
      <c r="H154" s="18"/>
      <c r="I154" s="18"/>
      <c r="J154" s="18"/>
      <c r="K154" s="18"/>
      <c r="L154" s="18"/>
      <c r="M154" s="17"/>
      <c r="Q154" s="1" t="s">
        <v>272</v>
      </c>
    </row>
    <row r="155" spans="1:17" ht="30" customHeight="1">
      <c r="A155" s="17"/>
      <c r="B155" s="17"/>
      <c r="C155" s="17"/>
      <c r="D155" s="17"/>
      <c r="E155" s="18"/>
      <c r="F155" s="18"/>
      <c r="G155" s="18"/>
      <c r="H155" s="18"/>
      <c r="I155" s="18"/>
      <c r="J155" s="18"/>
      <c r="K155" s="18"/>
      <c r="L155" s="18"/>
      <c r="M155" s="17"/>
      <c r="Q155" s="1" t="s">
        <v>272</v>
      </c>
    </row>
    <row r="156" spans="1:17" ht="30" customHeight="1">
      <c r="A156" s="17"/>
      <c r="B156" s="17"/>
      <c r="C156" s="17"/>
      <c r="D156" s="17"/>
      <c r="E156" s="18"/>
      <c r="F156" s="18"/>
      <c r="G156" s="18"/>
      <c r="H156" s="18"/>
      <c r="I156" s="18"/>
      <c r="J156" s="18"/>
      <c r="K156" s="18"/>
      <c r="L156" s="18"/>
      <c r="M156" s="17"/>
      <c r="Q156" s="1" t="s">
        <v>272</v>
      </c>
    </row>
    <row r="157" spans="1:17" ht="30" customHeight="1">
      <c r="A157" s="17"/>
      <c r="B157" s="17"/>
      <c r="C157" s="17"/>
      <c r="D157" s="17"/>
      <c r="E157" s="18"/>
      <c r="F157" s="18"/>
      <c r="G157" s="18"/>
      <c r="H157" s="18"/>
      <c r="I157" s="18"/>
      <c r="J157" s="18"/>
      <c r="K157" s="18"/>
      <c r="L157" s="18"/>
      <c r="M157" s="17"/>
      <c r="Q157" s="1" t="s">
        <v>272</v>
      </c>
    </row>
    <row r="158" spans="1:17" ht="30" customHeight="1">
      <c r="A158" s="17"/>
      <c r="B158" s="17"/>
      <c r="C158" s="17"/>
      <c r="D158" s="17"/>
      <c r="E158" s="18"/>
      <c r="F158" s="18"/>
      <c r="G158" s="18"/>
      <c r="H158" s="18"/>
      <c r="I158" s="18"/>
      <c r="J158" s="18"/>
      <c r="K158" s="18"/>
      <c r="L158" s="18"/>
      <c r="M158" s="17"/>
      <c r="Q158" s="1" t="s">
        <v>272</v>
      </c>
    </row>
    <row r="159" spans="1:17" ht="30" customHeight="1">
      <c r="A159" s="16" t="s">
        <v>72</v>
      </c>
      <c r="B159" s="17"/>
      <c r="C159" s="17"/>
      <c r="D159" s="17"/>
      <c r="E159" s="18"/>
      <c r="F159" s="18"/>
      <c r="G159" s="18"/>
      <c r="H159" s="18"/>
      <c r="I159" s="18"/>
      <c r="J159" s="18"/>
      <c r="K159" s="18"/>
      <c r="L159" s="18"/>
      <c r="M159" s="17"/>
      <c r="N159" t="s">
        <v>73</v>
      </c>
    </row>
  </sheetData>
  <mergeCells count="44">
    <mergeCell ref="AU2:AU3"/>
    <mergeCell ref="AV2:AV3"/>
    <mergeCell ref="AO2:AO3"/>
    <mergeCell ref="AP2:AP3"/>
    <mergeCell ref="AQ2:AQ3"/>
    <mergeCell ref="AR2:AR3"/>
    <mergeCell ref="AS2:AS3"/>
    <mergeCell ref="AT2:AT3"/>
    <mergeCell ref="AN2:AN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B2:AB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P2:P3"/>
    <mergeCell ref="A2:A3"/>
    <mergeCell ref="B2:B3"/>
    <mergeCell ref="C2:C3"/>
    <mergeCell ref="D2:D3"/>
    <mergeCell ref="E2:F2"/>
    <mergeCell ref="G2:H2"/>
    <mergeCell ref="I2:J2"/>
    <mergeCell ref="K2:L2"/>
    <mergeCell ref="M2:M3"/>
    <mergeCell ref="N2:N3"/>
    <mergeCell ref="O2:O3"/>
  </mergeCells>
  <phoneticPr fontId="3" type="noConversion"/>
  <pageMargins left="0.78740157480314954" right="0" top="0.39370078740157477" bottom="0.39370078740157477" header="0" footer="0"/>
  <pageSetup paperSize="9" scale="64" fitToHeight="0" orientation="landscape" r:id="rId1"/>
  <rowBreaks count="7" manualBreakCount="7">
    <brk id="27" max="16383" man="1"/>
    <brk id="43" max="16383" man="1"/>
    <brk id="63" max="16383" man="1"/>
    <brk id="87" max="16383" man="1"/>
    <brk id="111" max="16383" man="1"/>
    <brk id="135" max="16383" man="1"/>
    <brk id="1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심사결과</vt:lpstr>
      <vt:lpstr>원가계산서</vt:lpstr>
      <vt:lpstr>공종별집계표</vt:lpstr>
      <vt:lpstr>공종별내역서</vt:lpstr>
      <vt:lpstr>공종별내역서!Print_Area</vt:lpstr>
      <vt:lpstr>공종별집계표!Print_Area</vt:lpstr>
      <vt:lpstr>심사결과!Print_Area</vt:lpstr>
      <vt:lpstr>원가계산서!Print_Area</vt:lpstr>
      <vt:lpstr>공종별내역서!Print_Titles</vt:lpstr>
      <vt:lpstr>공종별집계표!Print_Titles</vt:lpstr>
      <vt:lpstr>원가계산서!Print_Titles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hk kim</dc:creator>
  <cp:lastModifiedBy>user</cp:lastModifiedBy>
  <cp:lastPrinted>2024-10-04T08:19:58Z</cp:lastPrinted>
  <dcterms:created xsi:type="dcterms:W3CDTF">2024-07-14T13:04:01Z</dcterms:created>
  <dcterms:modified xsi:type="dcterms:W3CDTF">2025-07-29T07:13:48Z</dcterms:modified>
</cp:coreProperties>
</file>